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guillermoavilar/Downloads/"/>
    </mc:Choice>
  </mc:AlternateContent>
  <bookViews>
    <workbookView xWindow="0" yWindow="460" windowWidth="28800" windowHeight="17460"/>
  </bookViews>
  <sheets>
    <sheet name="Resultados generales" sheetId="2" r:id="rId1"/>
    <sheet name="Resumen" sheetId="3" r:id="rId2"/>
  </sheets>
  <definedNames>
    <definedName name="_xlnm._FilterDatabase" localSheetId="0" hidden="1">'Resultados generales'!$A$1:$O$1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3" l="1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C15" i="3"/>
  <c r="B15" i="3"/>
  <c r="D15" i="3"/>
  <c r="E15" i="3"/>
  <c r="F15" i="3"/>
  <c r="G15" i="3"/>
  <c r="H15" i="3"/>
  <c r="I15" i="3"/>
  <c r="J15" i="3"/>
  <c r="K15" i="3"/>
  <c r="L15" i="3"/>
  <c r="M15" i="3"/>
  <c r="N15" i="3"/>
  <c r="O15" i="3"/>
  <c r="C16" i="3"/>
  <c r="L16" i="3"/>
  <c r="B16" i="3"/>
  <c r="D16" i="3"/>
  <c r="E16" i="3"/>
  <c r="F16" i="3"/>
  <c r="G16" i="3"/>
  <c r="H16" i="3"/>
  <c r="I16" i="3"/>
  <c r="J16" i="3"/>
  <c r="K16" i="3"/>
  <c r="M16" i="3"/>
  <c r="N16" i="3"/>
  <c r="O16" i="3"/>
  <c r="C17" i="3"/>
  <c r="B17" i="3"/>
  <c r="D17" i="3"/>
  <c r="E17" i="3"/>
  <c r="F17" i="3"/>
  <c r="G17" i="3"/>
  <c r="H17" i="3"/>
  <c r="I17" i="3"/>
  <c r="J17" i="3"/>
  <c r="K17" i="3"/>
  <c r="L17" i="3"/>
  <c r="M17" i="3"/>
  <c r="N17" i="3"/>
  <c r="O17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N18" i="2"/>
  <c r="N26" i="2"/>
  <c r="N37" i="2"/>
  <c r="N46" i="2"/>
  <c r="N47" i="2"/>
  <c r="M18" i="2"/>
  <c r="M26" i="2"/>
  <c r="M37" i="2"/>
  <c r="M46" i="2"/>
  <c r="M47" i="2"/>
  <c r="L18" i="2"/>
  <c r="L26" i="2"/>
  <c r="L37" i="2"/>
  <c r="L46" i="2"/>
  <c r="L47" i="2"/>
  <c r="K18" i="2"/>
  <c r="K26" i="2"/>
  <c r="K37" i="2"/>
  <c r="K46" i="2"/>
  <c r="K47" i="2"/>
  <c r="J18" i="2"/>
  <c r="J26" i="2"/>
  <c r="J37" i="2"/>
  <c r="J46" i="2"/>
  <c r="J47" i="2"/>
  <c r="I18" i="2"/>
  <c r="I26" i="2"/>
  <c r="I37" i="2"/>
  <c r="I46" i="2"/>
  <c r="I47" i="2"/>
  <c r="H18" i="2"/>
  <c r="H26" i="2"/>
  <c r="H37" i="2"/>
  <c r="H46" i="2"/>
  <c r="H47" i="2"/>
  <c r="G18" i="2"/>
  <c r="G26" i="2"/>
  <c r="G37" i="2"/>
  <c r="G46" i="2"/>
  <c r="G47" i="2"/>
  <c r="F18" i="2"/>
  <c r="F26" i="2"/>
  <c r="F37" i="2"/>
  <c r="F46" i="2"/>
  <c r="F47" i="2"/>
  <c r="E18" i="2"/>
  <c r="E26" i="2"/>
  <c r="E37" i="2"/>
  <c r="E46" i="2"/>
  <c r="E47" i="2"/>
  <c r="D18" i="2"/>
  <c r="D26" i="2"/>
  <c r="D37" i="2"/>
  <c r="D46" i="2"/>
  <c r="D47" i="2"/>
  <c r="C18" i="2"/>
  <c r="C26" i="2"/>
  <c r="C37" i="2"/>
  <c r="C46" i="2"/>
  <c r="C47" i="2"/>
  <c r="B18" i="2"/>
  <c r="B26" i="2"/>
  <c r="B37" i="2"/>
  <c r="B46" i="2"/>
  <c r="B47" i="2"/>
  <c r="M2" i="2"/>
  <c r="N2" i="2"/>
  <c r="L2" i="2"/>
  <c r="K2" i="2"/>
  <c r="J2" i="2"/>
  <c r="I2" i="2"/>
  <c r="H2" i="2"/>
  <c r="G2" i="2"/>
  <c r="F2" i="2"/>
  <c r="E2" i="2"/>
  <c r="D2" i="2"/>
  <c r="C2" i="2"/>
  <c r="B2" i="2"/>
  <c r="O52" i="2"/>
  <c r="O51" i="2"/>
  <c r="O50" i="2"/>
  <c r="O49" i="2"/>
  <c r="O3" i="2"/>
  <c r="P3" i="2"/>
  <c r="O44" i="2"/>
  <c r="P44" i="2"/>
  <c r="O43" i="2"/>
  <c r="P43" i="2"/>
  <c r="O42" i="2"/>
  <c r="P42" i="2"/>
  <c r="O41" i="2"/>
  <c r="P41" i="2"/>
  <c r="O40" i="2"/>
  <c r="P40" i="2"/>
  <c r="O39" i="2"/>
  <c r="P39" i="2"/>
  <c r="O38" i="2"/>
  <c r="P38" i="2"/>
  <c r="O36" i="2"/>
  <c r="P36" i="2"/>
  <c r="O35" i="2"/>
  <c r="P35" i="2"/>
  <c r="O34" i="2"/>
  <c r="P34" i="2"/>
  <c r="O33" i="2"/>
  <c r="P33" i="2"/>
  <c r="O32" i="2"/>
  <c r="P32" i="2"/>
  <c r="O31" i="2"/>
  <c r="P31" i="2"/>
  <c r="O30" i="2"/>
  <c r="P30" i="2"/>
  <c r="O29" i="2"/>
  <c r="P29" i="2"/>
  <c r="O28" i="2"/>
  <c r="P28" i="2"/>
  <c r="O27" i="2"/>
  <c r="P27" i="2"/>
  <c r="O25" i="2"/>
  <c r="P25" i="2"/>
  <c r="O24" i="2"/>
  <c r="P24" i="2"/>
  <c r="O23" i="2"/>
  <c r="P23" i="2"/>
  <c r="O22" i="2"/>
  <c r="P22" i="2"/>
  <c r="O21" i="2"/>
  <c r="P21" i="2"/>
  <c r="O20" i="2"/>
  <c r="P20" i="2"/>
  <c r="O19" i="2"/>
  <c r="P19" i="2"/>
  <c r="O17" i="2"/>
  <c r="P17" i="2"/>
  <c r="O16" i="2"/>
  <c r="P16" i="2"/>
  <c r="O15" i="2"/>
  <c r="P15" i="2"/>
  <c r="O14" i="2"/>
  <c r="P14" i="2"/>
  <c r="O13" i="2"/>
  <c r="P13" i="2"/>
  <c r="O12" i="2"/>
  <c r="P12" i="2"/>
  <c r="O11" i="2"/>
  <c r="P11" i="2"/>
  <c r="O10" i="2"/>
  <c r="P10" i="2"/>
  <c r="O9" i="2"/>
  <c r="P9" i="2"/>
  <c r="O8" i="2"/>
  <c r="P8" i="2"/>
  <c r="O7" i="2"/>
  <c r="P7" i="2"/>
  <c r="O6" i="2"/>
  <c r="P6" i="2"/>
  <c r="O5" i="2"/>
  <c r="P5" i="2"/>
  <c r="O4" i="2"/>
  <c r="P4" i="2"/>
</calcChain>
</file>

<file path=xl/sharedStrings.xml><?xml version="1.0" encoding="utf-8"?>
<sst xmlns="http://schemas.openxmlformats.org/spreadsheetml/2006/main" count="634" uniqueCount="72">
  <si>
    <t>Pregunta/Congreso</t>
  </si>
  <si>
    <t>Baja California Sur</t>
  </si>
  <si>
    <t>Chihuahua</t>
  </si>
  <si>
    <t>Ciudad de México</t>
  </si>
  <si>
    <t>Coahuila</t>
  </si>
  <si>
    <t>Guerrero</t>
  </si>
  <si>
    <t>Morelos</t>
  </si>
  <si>
    <t>Nuevo León</t>
  </si>
  <si>
    <t>Puebla</t>
  </si>
  <si>
    <t>Querétaro</t>
  </si>
  <si>
    <t>Quintana Roo</t>
  </si>
  <si>
    <t>Sinaloa</t>
  </si>
  <si>
    <t>Sonora</t>
  </si>
  <si>
    <t>Yucatán</t>
  </si>
  <si>
    <t>Total</t>
  </si>
  <si>
    <t>%</t>
  </si>
  <si>
    <t>1. Transparencia y acceso a la información</t>
  </si>
  <si>
    <t>¿Existe un vínculo al perfil de las y los integrantes de las comisiones encargadas del proceso legislativo del Sistema Local Anticorrupción?</t>
  </si>
  <si>
    <t>No</t>
  </si>
  <si>
    <t>Si</t>
  </si>
  <si>
    <t>¿Se publicaron los datos de contacto (nombre, adscripción) de los actores externos que participaron en el proceso del Sistema Local Anticorrupción?</t>
  </si>
  <si>
    <t>¿Se publicaron todas las iniciativas que fueron discutidas durante el proceso del Sistema Local Anticorrupción?</t>
  </si>
  <si>
    <t>¿Se publicaron todos los dictámenes que fueron elaborados  durante el proceso del Sistema Local Anticorrupción?</t>
  </si>
  <si>
    <t>¿Se publicó un plan de trabajo calendarizado (audiencias, reuniones de Comisiones, sesiones del Pleno, y otros momentos clave, etc.) para el proceso del Sistema Local Anticorrupción?</t>
  </si>
  <si>
    <t>¿Se publicaron todas las versiones estenográficas y/o videograbaciones de las reuniones del proceso del Sistema Local Anticorrupción?</t>
  </si>
  <si>
    <t>¿Se publicaron los documentos técnicos de apoyo para el proceso del Sistema Local Anticorrupción?</t>
  </si>
  <si>
    <t>Previo al proceso (por lo menos 24 horas antes), ¿se publicaron los perfiles de las y los legisladores que participarían en las comisiones para los Sistemas Locales Anticorrupción?</t>
  </si>
  <si>
    <t>Previo a cada reunión (por lo menos 24 horas antes), ¿se publicaron los datos de contacto de actores externos que participarían en las mismas?</t>
  </si>
  <si>
    <t>Previo al proceso de discusión sobre los Sistemas Locales Anticorrupción, ¿se publicó un plan de trabajo calendarizado (audiencias, reuniones de comisiones, sesiones del Pleno, y otros momentos clave, etc.)?</t>
  </si>
  <si>
    <t>Previo a cada reunión (por lo menos 24 horas antes), ¿se publicaron las iniciativas que se discutirían en las mismas?</t>
  </si>
  <si>
    <t>Previo a cada reunión (por lo menos 24 horas antes), ¿se publicaron los documentos técnicos de apoyo para el proceso del Sistema Local Anticorrupción?</t>
  </si>
  <si>
    <t>Previo a las sesiones del Pleno (por lo menos 24 horas antes), ¿se publicaron los dictámenes que se discutieron?</t>
  </si>
  <si>
    <t>Posterior a las reuniones, ¿se publicaron todas las versiones estenográficas y/o videograbaciones de las reuniones del proceso del Sistema Local Anticorrupción?</t>
  </si>
  <si>
    <t>Se creó un micrositio especial para el proceso legislativo del Sistema Local Anticorrupción, que integró los elementos previamente indicados</t>
  </si>
  <si>
    <t>2. Participación ciudadana</t>
  </si>
  <si>
    <t>Durante el proceso de discusión del Sistema Local Anticorrupción, ¿se convocó a especialistas de organizaciones de la sociedad civil para hacer propuestas de contenido a las leyes?</t>
  </si>
  <si>
    <t>Durante el proceso de discusión del Sistema Local Anticorrupción, ¿se convocó a especialistas de la academia para hacer propuestas de contenido a las leyes?</t>
  </si>
  <si>
    <t>Durante el proceso de discusión del Sistema Local Anticorrupción, ¿se convocó a grupos empresariales para hacer propuestas de contenido a las leyes?</t>
  </si>
  <si>
    <t>Durante el proceso de discusión del Sistema Local Anticorrupción, ¿se convocó a otras personas interesadas para hacer propuestas de contenido a las leyes?</t>
  </si>
  <si>
    <t>Durante el proceso de discusión del Sistema Local Anticorrupción, ¿se convocó a audiencias y/o foros para discutir las propuestas?</t>
  </si>
  <si>
    <t>Durante el proceso de discusión del Sistema Local Anticorrupción, ¿se habilitaron mecanismos para recibir aportaciones ciudadanas por otros medios?</t>
  </si>
  <si>
    <t>Durante el proceso de discusión del Sistema Local Anticorrupción, ¿se convocó a mesas de trabajo públicas?</t>
  </si>
  <si>
    <t>3. Rendición de cuentas</t>
  </si>
  <si>
    <t>¿El dictamen explica con suficiencia y sencillez el proceso de discusión de las iniciativas?</t>
  </si>
  <si>
    <t>¿El dictamen explica con suficiencia y sencillez la toma de decisiones y los argumentos que la sustentan?</t>
  </si>
  <si>
    <t>¿El dictamen explica con suficiencia y sencillez los razonamientos para incluir o descartar las propuestas que se recibieron?</t>
  </si>
  <si>
    <t>¿Los documentos que se utilizaron para la discusión incluyeron el nombre de la o el proponente y su adscripción?</t>
  </si>
  <si>
    <t>¿Cada legisladora y/o legislador presentó por escrito el razonamiento de las propuestas que hizo?</t>
  </si>
  <si>
    <t>¿Cada legisladora y/o legislador hizo públicos el razonamiento y el sentido de sus votos en las reuniones de comisiones en el Pleno?</t>
  </si>
  <si>
    <t>¿Se publicaron las actas de las reuniones de las Comisiones y del Pleno?</t>
  </si>
  <si>
    <t>¿Se publicó el registro de asistencia en las Comisiones y en el Pleno?</t>
  </si>
  <si>
    <t>¿Se publicó el registro de las votaciones en las Comisiones y en el Pleno?</t>
  </si>
  <si>
    <t>¿Las Comisiones responsables elaboraron material con lenguaje ciudadano para explicar el proceso del Sistema Local Anticorrupción?</t>
  </si>
  <si>
    <t>4. Uso de TIC</t>
  </si>
  <si>
    <t>¿Se utilizaron medios de comunicación para la transmisión de las sesiones en tiempo real?</t>
  </si>
  <si>
    <t>¿Se utilizaron medios sociales (Twitter, Facebook, Instagram, etc.) para la difusión del proceso?</t>
  </si>
  <si>
    <t>¿Se implementó una política de comunicación para explicar el proceso a la ciudadanía?</t>
  </si>
  <si>
    <t>¿Se elaboraron productos y materiales gráficos y audiovisuales innovadores para el tratamiento y difusión del tema?</t>
  </si>
  <si>
    <t>¿Se publicó en formato abierto toda la información e insumos utilizados para la discusión del Sistema Local Anticorrupción ?</t>
  </si>
  <si>
    <t>¿Se publicaron las iniciativas e insumos para la discusión del Sistema Local Anticorrupción en un formato que permitiera que las personas interesadas pudieran comentarlos de forma remota?</t>
  </si>
  <si>
    <t>¿Se creó una visualización que indica cuáles propuestas de cada actor fueron incluidas o no en cada una de las leyes aprobadas del Sistema Local Anticorrupción?</t>
  </si>
  <si>
    <t>Satisfactoria</t>
  </si>
  <si>
    <t>Regular</t>
  </si>
  <si>
    <t>Iniciativa Reforma constitucional</t>
  </si>
  <si>
    <t>Ley SLA</t>
  </si>
  <si>
    <t>Deficiente</t>
  </si>
  <si>
    <t>Iniciativa Ley SLA</t>
  </si>
  <si>
    <t>Sin Ley/Iniciativa</t>
  </si>
  <si>
    <t>#ParlamentoAbiertoVsCorrupción                                                       SPAM</t>
  </si>
  <si>
    <t>Resultados por Congreso</t>
  </si>
  <si>
    <t>Promedio</t>
  </si>
  <si>
    <t>Semáforo Anticorrupción                                                                                                            Reforma constitucional 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</si>
</sst>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</font>
    <font>
      <sz val="12"/>
      <name val="Calibri"/>
    </font>
    <font>
      <b/>
      <sz val="12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11"/>
      <name val="Calibri"/>
    </font>
    <font>
      <sz val="12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E1F2"/>
        <bgColor rgb="FF000000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Fill="1" applyBorder="1"/>
    <xf numFmtId="0" fontId="2" fillId="0" borderId="8" xfId="0" applyFont="1" applyFill="1" applyBorder="1" applyAlignment="1">
      <alignment horizontal="right" vertical="top"/>
    </xf>
    <xf numFmtId="0" fontId="1" fillId="0" borderId="9" xfId="0" applyFont="1" applyFill="1" applyBorder="1"/>
    <xf numFmtId="0" fontId="0" fillId="0" borderId="10" xfId="0" applyBorder="1"/>
    <xf numFmtId="0" fontId="1" fillId="0" borderId="10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Fill="1" applyBorder="1"/>
    <xf numFmtId="0" fontId="1" fillId="0" borderId="13" xfId="0" applyFont="1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4" xfId="0" applyFont="1" applyBorder="1" applyAlignment="1">
      <alignment horizontal="left" vertical="top"/>
    </xf>
    <xf numFmtId="0" fontId="1" fillId="0" borderId="17" xfId="0" applyFont="1" applyBorder="1"/>
    <xf numFmtId="0" fontId="2" fillId="10" borderId="9" xfId="0" applyFont="1" applyFill="1" applyBorder="1" applyAlignment="1">
      <alignment horizontal="center" vertical="top"/>
    </xf>
    <xf numFmtId="0" fontId="1" fillId="11" borderId="12" xfId="0" applyFont="1" applyFill="1" applyBorder="1" applyAlignment="1">
      <alignment horizontal="left" vertical="top"/>
    </xf>
    <xf numFmtId="0" fontId="1" fillId="11" borderId="14" xfId="0" applyFont="1" applyFill="1" applyBorder="1" applyAlignment="1">
      <alignment horizontal="left" vertical="top"/>
    </xf>
    <xf numFmtId="0" fontId="1" fillId="0" borderId="12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2" fillId="8" borderId="9" xfId="0" applyFont="1" applyFill="1" applyBorder="1" applyAlignment="1">
      <alignment horizontal="center" vertical="top"/>
    </xf>
    <xf numFmtId="0" fontId="1" fillId="9" borderId="12" xfId="0" applyFont="1" applyFill="1" applyBorder="1" applyAlignment="1">
      <alignment horizontal="left" vertical="top"/>
    </xf>
    <xf numFmtId="0" fontId="1" fillId="9" borderId="14" xfId="0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left" vertical="top"/>
    </xf>
    <xf numFmtId="0" fontId="1" fillId="7" borderId="14" xfId="0" applyFont="1" applyFill="1" applyBorder="1" applyAlignment="1">
      <alignment horizontal="left" vertical="top"/>
    </xf>
    <xf numFmtId="0" fontId="2" fillId="4" borderId="2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left" vertical="top"/>
    </xf>
    <xf numFmtId="0" fontId="1" fillId="5" borderId="31" xfId="0" applyFont="1" applyFill="1" applyBorder="1" applyAlignment="1">
      <alignment horizontal="left" vertical="top"/>
    </xf>
    <xf numFmtId="0" fontId="1" fillId="5" borderId="32" xfId="0" applyFont="1" applyFill="1" applyBorder="1" applyAlignment="1">
      <alignment horizontal="left" vertical="top"/>
    </xf>
    <xf numFmtId="0" fontId="2" fillId="0" borderId="33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right" vertical="top"/>
    </xf>
    <xf numFmtId="0" fontId="2" fillId="0" borderId="38" xfId="0" applyFont="1" applyFill="1" applyBorder="1" applyAlignment="1">
      <alignment horizontal="right" vertical="top"/>
    </xf>
    <xf numFmtId="0" fontId="1" fillId="6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" fillId="6" borderId="41" xfId="0" applyFont="1" applyFill="1" applyBorder="1" applyAlignment="1">
      <alignment horizontal="left" vertical="center"/>
    </xf>
    <xf numFmtId="0" fontId="1" fillId="8" borderId="41" xfId="0" applyFont="1" applyFill="1" applyBorder="1" applyAlignment="1">
      <alignment horizontal="left" vertical="center"/>
    </xf>
    <xf numFmtId="0" fontId="2" fillId="12" borderId="42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top"/>
    </xf>
    <xf numFmtId="0" fontId="2" fillId="10" borderId="5" xfId="0" applyFont="1" applyFill="1" applyBorder="1" applyAlignment="1">
      <alignment horizontal="center" vertical="top"/>
    </xf>
    <xf numFmtId="0" fontId="1" fillId="6" borderId="13" xfId="0" applyFont="1" applyFill="1" applyBorder="1" applyAlignment="1">
      <alignment horizontal="left" vertical="center"/>
    </xf>
    <xf numFmtId="0" fontId="1" fillId="8" borderId="13" xfId="0" applyFont="1" applyFill="1" applyBorder="1" applyAlignment="1">
      <alignment horizontal="left" vertical="center"/>
    </xf>
    <xf numFmtId="0" fontId="1" fillId="10" borderId="44" xfId="0" applyFont="1" applyFill="1" applyBorder="1" applyAlignment="1">
      <alignment horizontal="left" vertical="center"/>
    </xf>
    <xf numFmtId="0" fontId="1" fillId="10" borderId="15" xfId="0" applyFont="1" applyFill="1" applyBorder="1" applyAlignment="1">
      <alignment horizontal="left" vertical="center"/>
    </xf>
    <xf numFmtId="0" fontId="1" fillId="10" borderId="16" xfId="0" applyFont="1" applyFill="1" applyBorder="1" applyAlignment="1">
      <alignment horizontal="left" vertical="center"/>
    </xf>
    <xf numFmtId="0" fontId="1" fillId="12" borderId="45" xfId="0" applyFont="1" applyFill="1" applyBorder="1" applyAlignment="1">
      <alignment horizontal="left" vertical="center"/>
    </xf>
    <xf numFmtId="0" fontId="1" fillId="12" borderId="3" xfId="0" applyFont="1" applyFill="1" applyBorder="1" applyAlignment="1">
      <alignment horizontal="left" vertical="center"/>
    </xf>
    <xf numFmtId="0" fontId="1" fillId="12" borderId="28" xfId="0" applyFont="1" applyFill="1" applyBorder="1" applyAlignment="1">
      <alignment horizontal="lef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9" fontId="1" fillId="12" borderId="45" xfId="5" applyFont="1" applyFill="1" applyBorder="1" applyAlignment="1">
      <alignment horizontal="left" vertical="center"/>
    </xf>
    <xf numFmtId="9" fontId="1" fillId="6" borderId="41" xfId="5" applyFont="1" applyFill="1" applyBorder="1" applyAlignment="1">
      <alignment horizontal="left" vertical="center"/>
    </xf>
    <xf numFmtId="9" fontId="1" fillId="8" borderId="41" xfId="5" applyFont="1" applyFill="1" applyBorder="1" applyAlignment="1">
      <alignment horizontal="left" vertical="center"/>
    </xf>
    <xf numFmtId="9" fontId="1" fillId="12" borderId="27" xfId="5" applyFont="1" applyFill="1" applyBorder="1" applyAlignment="1">
      <alignment horizontal="left" vertical="center"/>
    </xf>
    <xf numFmtId="9" fontId="1" fillId="6" borderId="12" xfId="5" applyFont="1" applyFill="1" applyBorder="1" applyAlignment="1">
      <alignment horizontal="left" vertical="center"/>
    </xf>
    <xf numFmtId="9" fontId="1" fillId="8" borderId="12" xfId="5" applyFont="1" applyFill="1" applyBorder="1" applyAlignment="1">
      <alignment horizontal="left" vertical="center"/>
    </xf>
    <xf numFmtId="0" fontId="2" fillId="10" borderId="46" xfId="0" applyFont="1" applyFill="1" applyBorder="1" applyAlignment="1">
      <alignment horizontal="center" vertical="top"/>
    </xf>
    <xf numFmtId="9" fontId="1" fillId="10" borderId="47" xfId="5" applyFont="1" applyFill="1" applyBorder="1" applyAlignment="1">
      <alignment horizontal="left" vertical="center"/>
    </xf>
    <xf numFmtId="9" fontId="1" fillId="10" borderId="48" xfId="5" applyFont="1" applyFill="1" applyBorder="1" applyAlignment="1">
      <alignment horizontal="left" vertical="center"/>
    </xf>
    <xf numFmtId="9" fontId="1" fillId="0" borderId="6" xfId="0" applyNumberFormat="1" applyFont="1" applyBorder="1"/>
    <xf numFmtId="0" fontId="2" fillId="0" borderId="37" xfId="0" applyFont="1" applyBorder="1" applyAlignment="1">
      <alignment horizontal="right"/>
    </xf>
    <xf numFmtId="9" fontId="1" fillId="6" borderId="1" xfId="5" applyFont="1" applyFill="1" applyBorder="1" applyAlignment="1">
      <alignment horizontal="left" vertical="center"/>
    </xf>
    <xf numFmtId="9" fontId="1" fillId="8" borderId="1" xfId="5" applyFont="1" applyFill="1" applyBorder="1" applyAlignment="1">
      <alignment horizontal="left" vertical="center"/>
    </xf>
    <xf numFmtId="9" fontId="0" fillId="0" borderId="13" xfId="0" applyNumberFormat="1" applyBorder="1"/>
    <xf numFmtId="9" fontId="1" fillId="12" borderId="3" xfId="5" applyFont="1" applyFill="1" applyBorder="1" applyAlignment="1">
      <alignment horizontal="left" vertical="center"/>
    </xf>
    <xf numFmtId="9" fontId="0" fillId="0" borderId="28" xfId="0" applyNumberFormat="1" applyBorder="1"/>
    <xf numFmtId="0" fontId="2" fillId="0" borderId="6" xfId="0" applyFont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36" xfId="0" applyBorder="1"/>
    <xf numFmtId="9" fontId="1" fillId="10" borderId="2" xfId="5" applyFont="1" applyFill="1" applyBorder="1" applyAlignment="1">
      <alignment horizontal="left" vertical="center"/>
    </xf>
    <xf numFmtId="9" fontId="0" fillId="0" borderId="50" xfId="0" applyNumberFormat="1" applyBorder="1"/>
    <xf numFmtId="0" fontId="1" fillId="4" borderId="9" xfId="0" applyFont="1" applyFill="1" applyBorder="1" applyAlignment="1">
      <alignment horizontal="left" vertical="center"/>
    </xf>
    <xf numFmtId="9" fontId="0" fillId="0" borderId="40" xfId="0" applyNumberFormat="1" applyBorder="1"/>
    <xf numFmtId="9" fontId="1" fillId="0" borderId="22" xfId="5" applyFont="1" applyBorder="1" applyAlignment="1"/>
    <xf numFmtId="9" fontId="1" fillId="0" borderId="34" xfId="5" applyFont="1" applyBorder="1" applyAlignment="1"/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5" borderId="27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5" borderId="28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/>
    </xf>
    <xf numFmtId="0" fontId="6" fillId="5" borderId="15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6" fillId="6" borderId="18" xfId="0" applyFont="1" applyFill="1" applyBorder="1" applyAlignment="1">
      <alignment horizontal="left" vertical="center"/>
    </xf>
    <xf numFmtId="0" fontId="6" fillId="6" borderId="19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/>
    </xf>
    <xf numFmtId="0" fontId="6" fillId="7" borderId="15" xfId="0" applyFont="1" applyFill="1" applyBorder="1" applyAlignment="1">
      <alignment horizontal="left" vertical="center"/>
    </xf>
    <xf numFmtId="0" fontId="6" fillId="7" borderId="16" xfId="0" applyFont="1" applyFill="1" applyBorder="1" applyAlignment="1">
      <alignment horizontal="left" vertical="center"/>
    </xf>
    <xf numFmtId="0" fontId="6" fillId="8" borderId="18" xfId="0" applyFont="1" applyFill="1" applyBorder="1" applyAlignment="1">
      <alignment horizontal="left" vertical="center"/>
    </xf>
    <xf numFmtId="0" fontId="6" fillId="8" borderId="19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/>
    </xf>
    <xf numFmtId="0" fontId="6" fillId="9" borderId="13" xfId="0" applyFont="1" applyFill="1" applyBorder="1" applyAlignment="1">
      <alignment horizontal="left" vertical="center"/>
    </xf>
    <xf numFmtId="0" fontId="6" fillId="9" borderId="15" xfId="0" applyFont="1" applyFill="1" applyBorder="1" applyAlignment="1">
      <alignment horizontal="left" vertical="center"/>
    </xf>
    <xf numFmtId="0" fontId="6" fillId="9" borderId="16" xfId="0" applyFont="1" applyFill="1" applyBorder="1" applyAlignment="1">
      <alignment horizontal="left" vertical="center"/>
    </xf>
    <xf numFmtId="0" fontId="6" fillId="10" borderId="18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20" xfId="0" applyFont="1" applyFill="1" applyBorder="1" applyAlignment="1">
      <alignment horizontal="left" vertical="center"/>
    </xf>
    <xf numFmtId="0" fontId="6" fillId="11" borderId="15" xfId="0" applyFont="1" applyFill="1" applyBorder="1" applyAlignment="1">
      <alignment horizontal="left" vertical="center"/>
    </xf>
    <xf numFmtId="0" fontId="6" fillId="11" borderId="21" xfId="0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6" xfId="0" applyFont="1" applyBorder="1"/>
    <xf numFmtId="0" fontId="6" fillId="2" borderId="6" xfId="0" applyFont="1" applyFill="1" applyBorder="1"/>
    <xf numFmtId="0" fontId="6" fillId="3" borderId="40" xfId="0" applyFont="1" applyFill="1" applyBorder="1"/>
    <xf numFmtId="1" fontId="6" fillId="0" borderId="25" xfId="0" applyNumberFormat="1" applyFont="1" applyBorder="1"/>
    <xf numFmtId="1" fontId="6" fillId="0" borderId="39" xfId="0" applyNumberFormat="1" applyFont="1" applyBorder="1"/>
  </cellXfs>
  <cellStyles count="14">
    <cellStyle name="Hipervínculo" xfId="1" builtinId="8" hidden="1"/>
    <cellStyle name="Hipervínculo" xfId="3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 visitado" xfId="2" builtinId="9" hidden="1"/>
    <cellStyle name="Hipervínculo visitado" xfId="4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Normal" xfId="0" builtinId="0"/>
    <cellStyle name="Porcentaje" xfId="5" builtinId="5"/>
  </cellStyles>
  <dxfs count="12">
    <dxf>
      <font>
        <color rgb="FF9C5700"/>
      </font>
      <fill>
        <patternFill>
          <bgColor rgb="FFFFEB9C"/>
        </patternFill>
      </fill>
    </dxf>
    <dxf>
      <font>
        <color theme="5" tint="-0.499984740745262"/>
      </font>
      <fill>
        <patternFill>
          <bgColor theme="5" tint="-0.24994659260841701"/>
        </patternFill>
      </fill>
    </dxf>
    <dxf>
      <font>
        <color theme="5" tint="-0.499984740745262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125" zoomScaleNormal="130" zoomScalePageLayoutView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48" sqref="H48"/>
    </sheetView>
  </sheetViews>
  <sheetFormatPr baseColWidth="10" defaultColWidth="11.5" defaultRowHeight="15" x14ac:dyDescent="0.2"/>
  <cols>
    <col min="1" max="1" width="93.33203125" customWidth="1"/>
    <col min="16" max="16" width="4.6640625" customWidth="1"/>
  </cols>
  <sheetData>
    <row r="1" spans="1:16" ht="49" thickBot="1" x14ac:dyDescent="0.25">
      <c r="A1" s="5" t="s">
        <v>0</v>
      </c>
      <c r="B1" s="45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1" t="s">
        <v>9</v>
      </c>
      <c r="K1" s="41" t="s">
        <v>10</v>
      </c>
      <c r="L1" s="41" t="s">
        <v>11</v>
      </c>
      <c r="M1" s="41" t="s">
        <v>12</v>
      </c>
      <c r="N1" s="41" t="s">
        <v>13</v>
      </c>
      <c r="O1" s="39" t="s">
        <v>14</v>
      </c>
      <c r="P1" s="40" t="s">
        <v>15</v>
      </c>
    </row>
    <row r="2" spans="1:16" ht="16" x14ac:dyDescent="0.2">
      <c r="A2" s="38" t="s">
        <v>16</v>
      </c>
      <c r="B2" s="89">
        <f>COUNTIF(B3:B17, "Si")</f>
        <v>1</v>
      </c>
      <c r="C2" s="46">
        <f t="shared" ref="C2:N2" si="0">COUNTIF(C3:C17, "Si")</f>
        <v>7</v>
      </c>
      <c r="D2" s="46">
        <f t="shared" si="0"/>
        <v>4</v>
      </c>
      <c r="E2" s="46">
        <f t="shared" si="0"/>
        <v>4</v>
      </c>
      <c r="F2" s="46">
        <f t="shared" si="0"/>
        <v>5</v>
      </c>
      <c r="G2" s="46">
        <f t="shared" si="0"/>
        <v>3</v>
      </c>
      <c r="H2" s="46">
        <f t="shared" si="0"/>
        <v>2</v>
      </c>
      <c r="I2" s="46">
        <f t="shared" si="0"/>
        <v>4</v>
      </c>
      <c r="J2" s="46">
        <f t="shared" si="0"/>
        <v>4</v>
      </c>
      <c r="K2" s="46">
        <f t="shared" si="0"/>
        <v>5</v>
      </c>
      <c r="L2" s="46">
        <f t="shared" si="0"/>
        <v>6</v>
      </c>
      <c r="M2" s="46">
        <f t="shared" si="0"/>
        <v>9</v>
      </c>
      <c r="N2" s="47">
        <f t="shared" si="0"/>
        <v>0</v>
      </c>
      <c r="O2" s="97"/>
      <c r="P2" s="98"/>
    </row>
    <row r="3" spans="1:16" ht="16" x14ac:dyDescent="0.2">
      <c r="A3" s="42" t="s">
        <v>17</v>
      </c>
      <c r="B3" s="102" t="s">
        <v>18</v>
      </c>
      <c r="C3" s="103" t="s">
        <v>19</v>
      </c>
      <c r="D3" s="103" t="s">
        <v>19</v>
      </c>
      <c r="E3" s="103" t="s">
        <v>18</v>
      </c>
      <c r="F3" s="103" t="s">
        <v>19</v>
      </c>
      <c r="G3" s="103" t="s">
        <v>19</v>
      </c>
      <c r="H3" s="103" t="s">
        <v>19</v>
      </c>
      <c r="I3" s="103" t="s">
        <v>19</v>
      </c>
      <c r="J3" s="103" t="s">
        <v>18</v>
      </c>
      <c r="K3" s="103" t="s">
        <v>19</v>
      </c>
      <c r="L3" s="103" t="s">
        <v>19</v>
      </c>
      <c r="M3" s="103" t="s">
        <v>19</v>
      </c>
      <c r="N3" s="104" t="s">
        <v>18</v>
      </c>
      <c r="O3" s="25">
        <f>COUNTIF(B3:N3, "Si")</f>
        <v>9</v>
      </c>
      <c r="P3" s="15">
        <f>(O3/12)*100</f>
        <v>75</v>
      </c>
    </row>
    <row r="4" spans="1:16" ht="16" x14ac:dyDescent="0.2">
      <c r="A4" s="43" t="s">
        <v>20</v>
      </c>
      <c r="B4" s="105" t="s">
        <v>18</v>
      </c>
      <c r="C4" s="106" t="s">
        <v>19</v>
      </c>
      <c r="D4" s="106" t="s">
        <v>18</v>
      </c>
      <c r="E4" s="106" t="s">
        <v>18</v>
      </c>
      <c r="F4" s="106" t="s">
        <v>19</v>
      </c>
      <c r="G4" s="106" t="s">
        <v>18</v>
      </c>
      <c r="H4" s="106" t="s">
        <v>18</v>
      </c>
      <c r="I4" s="106" t="s">
        <v>18</v>
      </c>
      <c r="J4" s="106" t="s">
        <v>18</v>
      </c>
      <c r="K4" s="106" t="s">
        <v>18</v>
      </c>
      <c r="L4" s="106" t="s">
        <v>18</v>
      </c>
      <c r="M4" s="106" t="s">
        <v>18</v>
      </c>
      <c r="N4" s="107" t="s">
        <v>18</v>
      </c>
      <c r="O4" s="21">
        <f t="shared" ref="O4:O44" si="1">COUNTIF(B4:N4, "Si")</f>
        <v>2</v>
      </c>
      <c r="P4" s="15">
        <f t="shared" ref="P4:P44" si="2">(O4/12)*100</f>
        <v>16.666666666666664</v>
      </c>
    </row>
    <row r="5" spans="1:16" ht="16" x14ac:dyDescent="0.2">
      <c r="A5" s="43" t="s">
        <v>21</v>
      </c>
      <c r="B5" s="105" t="s">
        <v>18</v>
      </c>
      <c r="C5" s="106" t="s">
        <v>18</v>
      </c>
      <c r="D5" s="106" t="s">
        <v>19</v>
      </c>
      <c r="E5" s="106" t="s">
        <v>19</v>
      </c>
      <c r="F5" s="106" t="s">
        <v>19</v>
      </c>
      <c r="G5" s="106" t="s">
        <v>19</v>
      </c>
      <c r="H5" s="106" t="s">
        <v>18</v>
      </c>
      <c r="I5" s="106" t="s">
        <v>19</v>
      </c>
      <c r="J5" s="106" t="s">
        <v>19</v>
      </c>
      <c r="K5" s="106" t="s">
        <v>19</v>
      </c>
      <c r="L5" s="106" t="s">
        <v>18</v>
      </c>
      <c r="M5" s="106" t="s">
        <v>19</v>
      </c>
      <c r="N5" s="107" t="s">
        <v>18</v>
      </c>
      <c r="O5" s="21">
        <f t="shared" si="1"/>
        <v>8</v>
      </c>
      <c r="P5" s="15">
        <f t="shared" si="2"/>
        <v>66.666666666666657</v>
      </c>
    </row>
    <row r="6" spans="1:16" ht="16" x14ac:dyDescent="0.2">
      <c r="A6" s="43" t="s">
        <v>22</v>
      </c>
      <c r="B6" s="105" t="s">
        <v>18</v>
      </c>
      <c r="C6" s="106" t="s">
        <v>18</v>
      </c>
      <c r="D6" s="106" t="s">
        <v>18</v>
      </c>
      <c r="E6" s="106" t="s">
        <v>19</v>
      </c>
      <c r="F6" s="106" t="s">
        <v>18</v>
      </c>
      <c r="G6" s="106" t="s">
        <v>18</v>
      </c>
      <c r="H6" s="106" t="s">
        <v>19</v>
      </c>
      <c r="I6" s="106" t="s">
        <v>19</v>
      </c>
      <c r="J6" s="106" t="s">
        <v>19</v>
      </c>
      <c r="K6" s="106" t="s">
        <v>19</v>
      </c>
      <c r="L6" s="106" t="s">
        <v>18</v>
      </c>
      <c r="M6" s="106" t="s">
        <v>19</v>
      </c>
      <c r="N6" s="107" t="s">
        <v>18</v>
      </c>
      <c r="O6" s="21">
        <f t="shared" si="1"/>
        <v>6</v>
      </c>
      <c r="P6" s="15">
        <f t="shared" si="2"/>
        <v>50</v>
      </c>
    </row>
    <row r="7" spans="1:16" ht="16" x14ac:dyDescent="0.2">
      <c r="A7" s="43" t="s">
        <v>23</v>
      </c>
      <c r="B7" s="105" t="s">
        <v>18</v>
      </c>
      <c r="C7" s="106" t="s">
        <v>19</v>
      </c>
      <c r="D7" s="106" t="s">
        <v>18</v>
      </c>
      <c r="E7" s="106" t="s">
        <v>19</v>
      </c>
      <c r="F7" s="106" t="s">
        <v>18</v>
      </c>
      <c r="G7" s="106" t="s">
        <v>18</v>
      </c>
      <c r="H7" s="106" t="s">
        <v>18</v>
      </c>
      <c r="I7" s="106" t="s">
        <v>18</v>
      </c>
      <c r="J7" s="106" t="s">
        <v>18</v>
      </c>
      <c r="K7" s="106" t="s">
        <v>18</v>
      </c>
      <c r="L7" s="106" t="s">
        <v>19</v>
      </c>
      <c r="M7" s="106" t="s">
        <v>19</v>
      </c>
      <c r="N7" s="107" t="s">
        <v>18</v>
      </c>
      <c r="O7" s="21">
        <f t="shared" si="1"/>
        <v>4</v>
      </c>
      <c r="P7" s="15">
        <f t="shared" si="2"/>
        <v>33.333333333333329</v>
      </c>
    </row>
    <row r="8" spans="1:16" ht="16" x14ac:dyDescent="0.2">
      <c r="A8" s="43" t="s">
        <v>24</v>
      </c>
      <c r="B8" s="105" t="s">
        <v>18</v>
      </c>
      <c r="C8" s="106" t="s">
        <v>19</v>
      </c>
      <c r="D8" s="106" t="s">
        <v>18</v>
      </c>
      <c r="E8" s="106" t="s">
        <v>18</v>
      </c>
      <c r="F8" s="106" t="s">
        <v>18</v>
      </c>
      <c r="G8" s="106" t="s">
        <v>18</v>
      </c>
      <c r="H8" s="106" t="s">
        <v>18</v>
      </c>
      <c r="I8" s="106" t="s">
        <v>18</v>
      </c>
      <c r="J8" s="106" t="s">
        <v>18</v>
      </c>
      <c r="K8" s="106" t="s">
        <v>18</v>
      </c>
      <c r="L8" s="106" t="s">
        <v>19</v>
      </c>
      <c r="M8" s="106" t="s">
        <v>18</v>
      </c>
      <c r="N8" s="107" t="s">
        <v>18</v>
      </c>
      <c r="O8" s="21">
        <f t="shared" si="1"/>
        <v>2</v>
      </c>
      <c r="P8" s="15">
        <f t="shared" si="2"/>
        <v>16.666666666666664</v>
      </c>
    </row>
    <row r="9" spans="1:16" ht="16" x14ac:dyDescent="0.2">
      <c r="A9" s="43" t="s">
        <v>25</v>
      </c>
      <c r="B9" s="105" t="s">
        <v>18</v>
      </c>
      <c r="C9" s="106" t="s">
        <v>18</v>
      </c>
      <c r="D9" s="106" t="s">
        <v>18</v>
      </c>
      <c r="E9" s="106" t="s">
        <v>18</v>
      </c>
      <c r="F9" s="106" t="s">
        <v>19</v>
      </c>
      <c r="G9" s="106" t="s">
        <v>18</v>
      </c>
      <c r="H9" s="106" t="s">
        <v>18</v>
      </c>
      <c r="I9" s="106" t="s">
        <v>18</v>
      </c>
      <c r="J9" s="106" t="s">
        <v>18</v>
      </c>
      <c r="K9" s="106" t="s">
        <v>18</v>
      </c>
      <c r="L9" s="106" t="s">
        <v>18</v>
      </c>
      <c r="M9" s="106" t="s">
        <v>18</v>
      </c>
      <c r="N9" s="107" t="s">
        <v>18</v>
      </c>
      <c r="O9" s="21">
        <f t="shared" si="1"/>
        <v>1</v>
      </c>
      <c r="P9" s="15">
        <f t="shared" si="2"/>
        <v>8.3333333333333321</v>
      </c>
    </row>
    <row r="10" spans="1:16" ht="16" x14ac:dyDescent="0.2">
      <c r="A10" s="43" t="s">
        <v>26</v>
      </c>
      <c r="B10" s="105" t="s">
        <v>18</v>
      </c>
      <c r="C10" s="106" t="s">
        <v>19</v>
      </c>
      <c r="D10" s="106" t="s">
        <v>19</v>
      </c>
      <c r="E10" s="106" t="s">
        <v>18</v>
      </c>
      <c r="F10" s="106" t="s">
        <v>18</v>
      </c>
      <c r="G10" s="106" t="s">
        <v>18</v>
      </c>
      <c r="H10" s="106" t="s">
        <v>18</v>
      </c>
      <c r="I10" s="106" t="s">
        <v>19</v>
      </c>
      <c r="J10" s="106" t="s">
        <v>19</v>
      </c>
      <c r="K10" s="106" t="s">
        <v>18</v>
      </c>
      <c r="L10" s="106" t="s">
        <v>18</v>
      </c>
      <c r="M10" s="106" t="s">
        <v>19</v>
      </c>
      <c r="N10" s="107" t="s">
        <v>18</v>
      </c>
      <c r="O10" s="21">
        <f t="shared" si="1"/>
        <v>5</v>
      </c>
      <c r="P10" s="15">
        <f t="shared" si="2"/>
        <v>41.666666666666671</v>
      </c>
    </row>
    <row r="11" spans="1:16" ht="16" x14ac:dyDescent="0.2">
      <c r="A11" s="43" t="s">
        <v>27</v>
      </c>
      <c r="B11" s="105" t="s">
        <v>18</v>
      </c>
      <c r="C11" s="106" t="s">
        <v>18</v>
      </c>
      <c r="D11" s="106" t="s">
        <v>18</v>
      </c>
      <c r="E11" s="106" t="s">
        <v>18</v>
      </c>
      <c r="F11" s="106" t="s">
        <v>18</v>
      </c>
      <c r="G11" s="106" t="s">
        <v>18</v>
      </c>
      <c r="H11" s="106" t="s">
        <v>18</v>
      </c>
      <c r="I11" s="106" t="s">
        <v>18</v>
      </c>
      <c r="J11" s="106" t="s">
        <v>18</v>
      </c>
      <c r="K11" s="106" t="s">
        <v>18</v>
      </c>
      <c r="L11" s="106" t="s">
        <v>18</v>
      </c>
      <c r="M11" s="106" t="s">
        <v>19</v>
      </c>
      <c r="N11" s="107" t="s">
        <v>18</v>
      </c>
      <c r="O11" s="21">
        <f t="shared" si="1"/>
        <v>1</v>
      </c>
      <c r="P11" s="15">
        <f t="shared" si="2"/>
        <v>8.3333333333333321</v>
      </c>
    </row>
    <row r="12" spans="1:16" ht="16" x14ac:dyDescent="0.2">
      <c r="A12" s="43" t="s">
        <v>28</v>
      </c>
      <c r="B12" s="105" t="s">
        <v>18</v>
      </c>
      <c r="C12" s="106" t="s">
        <v>19</v>
      </c>
      <c r="D12" s="106" t="s">
        <v>18</v>
      </c>
      <c r="E12" s="106" t="s">
        <v>18</v>
      </c>
      <c r="F12" s="106" t="s">
        <v>18</v>
      </c>
      <c r="G12" s="106" t="s">
        <v>18</v>
      </c>
      <c r="H12" s="106" t="s">
        <v>18</v>
      </c>
      <c r="I12" s="106" t="s">
        <v>18</v>
      </c>
      <c r="J12" s="106" t="s">
        <v>18</v>
      </c>
      <c r="K12" s="106" t="s">
        <v>18</v>
      </c>
      <c r="L12" s="106" t="s">
        <v>19</v>
      </c>
      <c r="M12" s="106" t="s">
        <v>19</v>
      </c>
      <c r="N12" s="107" t="s">
        <v>18</v>
      </c>
      <c r="O12" s="21">
        <f t="shared" si="1"/>
        <v>3</v>
      </c>
      <c r="P12" s="15">
        <f t="shared" si="2"/>
        <v>25</v>
      </c>
    </row>
    <row r="13" spans="1:16" ht="16" x14ac:dyDescent="0.2">
      <c r="A13" s="43" t="s">
        <v>29</v>
      </c>
      <c r="B13" s="105" t="s">
        <v>18</v>
      </c>
      <c r="C13" s="106" t="s">
        <v>18</v>
      </c>
      <c r="D13" s="106" t="s">
        <v>18</v>
      </c>
      <c r="E13" s="106" t="s">
        <v>18</v>
      </c>
      <c r="F13" s="106" t="s">
        <v>18</v>
      </c>
      <c r="G13" s="106" t="s">
        <v>18</v>
      </c>
      <c r="H13" s="106" t="s">
        <v>18</v>
      </c>
      <c r="I13" s="106" t="s">
        <v>18</v>
      </c>
      <c r="J13" s="106" t="s">
        <v>18</v>
      </c>
      <c r="K13" s="106" t="s">
        <v>19</v>
      </c>
      <c r="L13" s="106" t="s">
        <v>18</v>
      </c>
      <c r="M13" s="106" t="s">
        <v>19</v>
      </c>
      <c r="N13" s="107" t="s">
        <v>18</v>
      </c>
      <c r="O13" s="21">
        <f t="shared" si="1"/>
        <v>2</v>
      </c>
      <c r="P13" s="15">
        <f t="shared" si="2"/>
        <v>16.666666666666664</v>
      </c>
    </row>
    <row r="14" spans="1:16" ht="16" x14ac:dyDescent="0.2">
      <c r="A14" s="43" t="s">
        <v>30</v>
      </c>
      <c r="B14" s="105" t="s">
        <v>18</v>
      </c>
      <c r="C14" s="106" t="s">
        <v>18</v>
      </c>
      <c r="D14" s="106" t="s">
        <v>18</v>
      </c>
      <c r="E14" s="106" t="s">
        <v>18</v>
      </c>
      <c r="F14" s="106" t="s">
        <v>19</v>
      </c>
      <c r="G14" s="106" t="s">
        <v>18</v>
      </c>
      <c r="H14" s="106" t="s">
        <v>18</v>
      </c>
      <c r="I14" s="106" t="s">
        <v>18</v>
      </c>
      <c r="J14" s="106" t="s">
        <v>18</v>
      </c>
      <c r="K14" s="106" t="s">
        <v>18</v>
      </c>
      <c r="L14" s="106" t="s">
        <v>18</v>
      </c>
      <c r="M14" s="106" t="s">
        <v>18</v>
      </c>
      <c r="N14" s="107" t="s">
        <v>18</v>
      </c>
      <c r="O14" s="21">
        <f t="shared" si="1"/>
        <v>1</v>
      </c>
      <c r="P14" s="15">
        <f t="shared" si="2"/>
        <v>8.3333333333333321</v>
      </c>
    </row>
    <row r="15" spans="1:16" ht="16" x14ac:dyDescent="0.2">
      <c r="A15" s="43" t="s">
        <v>31</v>
      </c>
      <c r="B15" s="105" t="s">
        <v>19</v>
      </c>
      <c r="C15" s="106" t="s">
        <v>18</v>
      </c>
      <c r="D15" s="106" t="s">
        <v>18</v>
      </c>
      <c r="E15" s="106" t="s">
        <v>19</v>
      </c>
      <c r="F15" s="106" t="s">
        <v>18</v>
      </c>
      <c r="G15" s="106" t="s">
        <v>18</v>
      </c>
      <c r="H15" s="106" t="s">
        <v>18</v>
      </c>
      <c r="I15" s="106" t="s">
        <v>18</v>
      </c>
      <c r="J15" s="106" t="s">
        <v>18</v>
      </c>
      <c r="K15" s="106" t="s">
        <v>18</v>
      </c>
      <c r="L15" s="106" t="s">
        <v>18</v>
      </c>
      <c r="M15" s="106" t="s">
        <v>18</v>
      </c>
      <c r="N15" s="107" t="s">
        <v>18</v>
      </c>
      <c r="O15" s="21">
        <f t="shared" si="1"/>
        <v>2</v>
      </c>
      <c r="P15" s="15">
        <f t="shared" si="2"/>
        <v>16.666666666666664</v>
      </c>
    </row>
    <row r="16" spans="1:16" ht="16" x14ac:dyDescent="0.2">
      <c r="A16" s="43" t="s">
        <v>32</v>
      </c>
      <c r="B16" s="105" t="s">
        <v>18</v>
      </c>
      <c r="C16" s="106" t="s">
        <v>19</v>
      </c>
      <c r="D16" s="106" t="s">
        <v>18</v>
      </c>
      <c r="E16" s="106" t="s">
        <v>18</v>
      </c>
      <c r="F16" s="106" t="s">
        <v>18</v>
      </c>
      <c r="G16" s="106" t="s">
        <v>18</v>
      </c>
      <c r="H16" s="106" t="s">
        <v>18</v>
      </c>
      <c r="I16" s="106" t="s">
        <v>18</v>
      </c>
      <c r="J16" s="106" t="s">
        <v>18</v>
      </c>
      <c r="K16" s="106" t="s">
        <v>18</v>
      </c>
      <c r="L16" s="106" t="s">
        <v>19</v>
      </c>
      <c r="M16" s="106" t="s">
        <v>18</v>
      </c>
      <c r="N16" s="107" t="s">
        <v>18</v>
      </c>
      <c r="O16" s="21">
        <f t="shared" si="1"/>
        <v>2</v>
      </c>
      <c r="P16" s="15">
        <f t="shared" si="2"/>
        <v>16.666666666666664</v>
      </c>
    </row>
    <row r="17" spans="1:16" ht="17" thickBot="1" x14ac:dyDescent="0.25">
      <c r="A17" s="44" t="s">
        <v>33</v>
      </c>
      <c r="B17" s="108" t="s">
        <v>18</v>
      </c>
      <c r="C17" s="109" t="s">
        <v>18</v>
      </c>
      <c r="D17" s="109" t="s">
        <v>19</v>
      </c>
      <c r="E17" s="109" t="s">
        <v>18</v>
      </c>
      <c r="F17" s="109" t="s">
        <v>18</v>
      </c>
      <c r="G17" s="109" t="s">
        <v>19</v>
      </c>
      <c r="H17" s="109" t="s">
        <v>18</v>
      </c>
      <c r="I17" s="109" t="s">
        <v>18</v>
      </c>
      <c r="J17" s="109" t="s">
        <v>19</v>
      </c>
      <c r="K17" s="109" t="s">
        <v>19</v>
      </c>
      <c r="L17" s="109" t="s">
        <v>19</v>
      </c>
      <c r="M17" s="109" t="s">
        <v>19</v>
      </c>
      <c r="N17" s="110" t="s">
        <v>18</v>
      </c>
      <c r="O17" s="31">
        <f t="shared" si="1"/>
        <v>6</v>
      </c>
      <c r="P17" s="27">
        <f t="shared" si="2"/>
        <v>50</v>
      </c>
    </row>
    <row r="18" spans="1:16" ht="16" x14ac:dyDescent="0.2">
      <c r="A18" s="35" t="s">
        <v>34</v>
      </c>
      <c r="B18" s="111">
        <f>COUNTIF(B19:B25, "Si")</f>
        <v>0</v>
      </c>
      <c r="C18" s="111">
        <f t="shared" ref="C18:N18" si="3">COUNTIF(C19:C25, "Si")</f>
        <v>6</v>
      </c>
      <c r="D18" s="111">
        <f t="shared" si="3"/>
        <v>5</v>
      </c>
      <c r="E18" s="111">
        <f t="shared" si="3"/>
        <v>5</v>
      </c>
      <c r="F18" s="111">
        <f t="shared" si="3"/>
        <v>4</v>
      </c>
      <c r="G18" s="111">
        <f t="shared" si="3"/>
        <v>2</v>
      </c>
      <c r="H18" s="111">
        <f t="shared" si="3"/>
        <v>6</v>
      </c>
      <c r="I18" s="111">
        <f t="shared" si="3"/>
        <v>3</v>
      </c>
      <c r="J18" s="111">
        <f t="shared" si="3"/>
        <v>0</v>
      </c>
      <c r="K18" s="111">
        <f t="shared" si="3"/>
        <v>6</v>
      </c>
      <c r="L18" s="111">
        <f t="shared" si="3"/>
        <v>3</v>
      </c>
      <c r="M18" s="111">
        <f t="shared" si="3"/>
        <v>5</v>
      </c>
      <c r="N18" s="112">
        <f t="shared" si="3"/>
        <v>0</v>
      </c>
      <c r="O18" s="91"/>
      <c r="P18" s="92"/>
    </row>
    <row r="19" spans="1:16" ht="16" x14ac:dyDescent="0.2">
      <c r="A19" s="36" t="s">
        <v>35</v>
      </c>
      <c r="B19" s="113" t="s">
        <v>18</v>
      </c>
      <c r="C19" s="113" t="s">
        <v>19</v>
      </c>
      <c r="D19" s="113" t="s">
        <v>19</v>
      </c>
      <c r="E19" s="113" t="s">
        <v>19</v>
      </c>
      <c r="F19" s="113" t="s">
        <v>19</v>
      </c>
      <c r="G19" s="113" t="s">
        <v>19</v>
      </c>
      <c r="H19" s="113" t="s">
        <v>19</v>
      </c>
      <c r="I19" s="113" t="s">
        <v>19</v>
      </c>
      <c r="J19" s="113" t="s">
        <v>18</v>
      </c>
      <c r="K19" s="113" t="s">
        <v>19</v>
      </c>
      <c r="L19" s="113" t="s">
        <v>19</v>
      </c>
      <c r="M19" s="113" t="s">
        <v>19</v>
      </c>
      <c r="N19" s="114" t="s">
        <v>18</v>
      </c>
      <c r="O19" s="29">
        <f t="shared" si="1"/>
        <v>10</v>
      </c>
      <c r="P19" s="15">
        <f t="shared" si="2"/>
        <v>83.333333333333343</v>
      </c>
    </row>
    <row r="20" spans="1:16" ht="16" x14ac:dyDescent="0.2">
      <c r="A20" s="36" t="s">
        <v>36</v>
      </c>
      <c r="B20" s="113" t="s">
        <v>18</v>
      </c>
      <c r="C20" s="113" t="s">
        <v>19</v>
      </c>
      <c r="D20" s="113" t="s">
        <v>19</v>
      </c>
      <c r="E20" s="113" t="s">
        <v>19</v>
      </c>
      <c r="F20" s="113" t="s">
        <v>19</v>
      </c>
      <c r="G20" s="113" t="s">
        <v>18</v>
      </c>
      <c r="H20" s="113" t="s">
        <v>19</v>
      </c>
      <c r="I20" s="113" t="s">
        <v>19</v>
      </c>
      <c r="J20" s="113" t="s">
        <v>18</v>
      </c>
      <c r="K20" s="113" t="s">
        <v>19</v>
      </c>
      <c r="L20" s="113" t="s">
        <v>18</v>
      </c>
      <c r="M20" s="113" t="s">
        <v>19</v>
      </c>
      <c r="N20" s="114" t="s">
        <v>18</v>
      </c>
      <c r="O20" s="29">
        <f t="shared" si="1"/>
        <v>8</v>
      </c>
      <c r="P20" s="15">
        <f t="shared" si="2"/>
        <v>66.666666666666657</v>
      </c>
    </row>
    <row r="21" spans="1:16" ht="16" x14ac:dyDescent="0.2">
      <c r="A21" s="36" t="s">
        <v>37</v>
      </c>
      <c r="B21" s="113" t="s">
        <v>18</v>
      </c>
      <c r="C21" s="113" t="s">
        <v>19</v>
      </c>
      <c r="D21" s="113" t="s">
        <v>19</v>
      </c>
      <c r="E21" s="113" t="s">
        <v>19</v>
      </c>
      <c r="F21" s="113" t="s">
        <v>19</v>
      </c>
      <c r="G21" s="113" t="s">
        <v>19</v>
      </c>
      <c r="H21" s="113" t="s">
        <v>19</v>
      </c>
      <c r="I21" s="113" t="s">
        <v>19</v>
      </c>
      <c r="J21" s="113" t="s">
        <v>18</v>
      </c>
      <c r="K21" s="113" t="s">
        <v>19</v>
      </c>
      <c r="L21" s="113" t="s">
        <v>18</v>
      </c>
      <c r="M21" s="113" t="s">
        <v>19</v>
      </c>
      <c r="N21" s="114" t="s">
        <v>18</v>
      </c>
      <c r="O21" s="29">
        <f t="shared" si="1"/>
        <v>9</v>
      </c>
      <c r="P21" s="15">
        <f t="shared" si="2"/>
        <v>75</v>
      </c>
    </row>
    <row r="22" spans="1:16" ht="16" x14ac:dyDescent="0.2">
      <c r="A22" s="36" t="s">
        <v>38</v>
      </c>
      <c r="B22" s="113" t="s">
        <v>18</v>
      </c>
      <c r="C22" s="113" t="s">
        <v>19</v>
      </c>
      <c r="D22" s="113" t="s">
        <v>18</v>
      </c>
      <c r="E22" s="113" t="s">
        <v>18</v>
      </c>
      <c r="F22" s="113" t="s">
        <v>18</v>
      </c>
      <c r="G22" s="113" t="s">
        <v>18</v>
      </c>
      <c r="H22" s="113" t="s">
        <v>19</v>
      </c>
      <c r="I22" s="113" t="s">
        <v>18</v>
      </c>
      <c r="J22" s="113" t="s">
        <v>18</v>
      </c>
      <c r="K22" s="113" t="s">
        <v>19</v>
      </c>
      <c r="L22" s="113" t="s">
        <v>18</v>
      </c>
      <c r="M22" s="113" t="s">
        <v>18</v>
      </c>
      <c r="N22" s="114" t="s">
        <v>18</v>
      </c>
      <c r="O22" s="29">
        <f t="shared" si="1"/>
        <v>3</v>
      </c>
      <c r="P22" s="15">
        <f t="shared" si="2"/>
        <v>25</v>
      </c>
    </row>
    <row r="23" spans="1:16" ht="16" x14ac:dyDescent="0.2">
      <c r="A23" s="36" t="s">
        <v>39</v>
      </c>
      <c r="B23" s="113" t="s">
        <v>18</v>
      </c>
      <c r="C23" s="113" t="s">
        <v>19</v>
      </c>
      <c r="D23" s="113" t="s">
        <v>19</v>
      </c>
      <c r="E23" s="113" t="s">
        <v>19</v>
      </c>
      <c r="F23" s="113" t="s">
        <v>19</v>
      </c>
      <c r="G23" s="113" t="s">
        <v>18</v>
      </c>
      <c r="H23" s="113" t="s">
        <v>19</v>
      </c>
      <c r="I23" s="113" t="s">
        <v>18</v>
      </c>
      <c r="J23" s="113" t="s">
        <v>18</v>
      </c>
      <c r="K23" s="113" t="s">
        <v>19</v>
      </c>
      <c r="L23" s="113" t="s">
        <v>19</v>
      </c>
      <c r="M23" s="113" t="s">
        <v>19</v>
      </c>
      <c r="N23" s="114" t="s">
        <v>18</v>
      </c>
      <c r="O23" s="29">
        <f t="shared" si="1"/>
        <v>8</v>
      </c>
      <c r="P23" s="15">
        <f t="shared" si="2"/>
        <v>66.666666666666657</v>
      </c>
    </row>
    <row r="24" spans="1:16" ht="16" x14ac:dyDescent="0.2">
      <c r="A24" s="36" t="s">
        <v>40</v>
      </c>
      <c r="B24" s="113" t="s">
        <v>18</v>
      </c>
      <c r="C24" s="113" t="s">
        <v>18</v>
      </c>
      <c r="D24" s="113" t="s">
        <v>19</v>
      </c>
      <c r="E24" s="113" t="s">
        <v>18</v>
      </c>
      <c r="F24" s="113" t="s">
        <v>18</v>
      </c>
      <c r="G24" s="113" t="s">
        <v>18</v>
      </c>
      <c r="H24" s="113" t="s">
        <v>18</v>
      </c>
      <c r="I24" s="113" t="s">
        <v>18</v>
      </c>
      <c r="J24" s="113" t="s">
        <v>18</v>
      </c>
      <c r="K24" s="113" t="s">
        <v>18</v>
      </c>
      <c r="L24" s="113" t="s">
        <v>19</v>
      </c>
      <c r="M24" s="113" t="s">
        <v>19</v>
      </c>
      <c r="N24" s="114" t="s">
        <v>18</v>
      </c>
      <c r="O24" s="29">
        <f t="shared" si="1"/>
        <v>3</v>
      </c>
      <c r="P24" s="15">
        <f t="shared" si="2"/>
        <v>25</v>
      </c>
    </row>
    <row r="25" spans="1:16" ht="17" thickBot="1" x14ac:dyDescent="0.25">
      <c r="A25" s="37" t="s">
        <v>41</v>
      </c>
      <c r="B25" s="115" t="s">
        <v>18</v>
      </c>
      <c r="C25" s="115" t="s">
        <v>19</v>
      </c>
      <c r="D25" s="115" t="s">
        <v>18</v>
      </c>
      <c r="E25" s="115" t="s">
        <v>19</v>
      </c>
      <c r="F25" s="115" t="s">
        <v>18</v>
      </c>
      <c r="G25" s="115" t="s">
        <v>18</v>
      </c>
      <c r="H25" s="115" t="s">
        <v>19</v>
      </c>
      <c r="I25" s="115" t="s">
        <v>18</v>
      </c>
      <c r="J25" s="115" t="s">
        <v>18</v>
      </c>
      <c r="K25" s="115" t="s">
        <v>19</v>
      </c>
      <c r="L25" s="115" t="s">
        <v>18</v>
      </c>
      <c r="M25" s="115" t="s">
        <v>18</v>
      </c>
      <c r="N25" s="116" t="s">
        <v>18</v>
      </c>
      <c r="O25" s="30">
        <f t="shared" si="1"/>
        <v>4</v>
      </c>
      <c r="P25" s="27">
        <f t="shared" si="2"/>
        <v>33.333333333333329</v>
      </c>
    </row>
    <row r="26" spans="1:16" ht="17" thickBot="1" x14ac:dyDescent="0.25">
      <c r="A26" s="32" t="s">
        <v>42</v>
      </c>
      <c r="B26" s="117">
        <f>COUNTIF(B27:B36, "Si")</f>
        <v>1</v>
      </c>
      <c r="C26" s="117">
        <f t="shared" ref="C26:N26" si="4">COUNTIF(C27:C36, "Si")</f>
        <v>6</v>
      </c>
      <c r="D26" s="117">
        <f t="shared" si="4"/>
        <v>0</v>
      </c>
      <c r="E26" s="117">
        <f t="shared" si="4"/>
        <v>3</v>
      </c>
      <c r="F26" s="117">
        <f t="shared" si="4"/>
        <v>6</v>
      </c>
      <c r="G26" s="117">
        <f t="shared" si="4"/>
        <v>1</v>
      </c>
      <c r="H26" s="117">
        <f t="shared" si="4"/>
        <v>3</v>
      </c>
      <c r="I26" s="117">
        <f t="shared" si="4"/>
        <v>2</v>
      </c>
      <c r="J26" s="117">
        <f t="shared" si="4"/>
        <v>2</v>
      </c>
      <c r="K26" s="117">
        <f t="shared" si="4"/>
        <v>4</v>
      </c>
      <c r="L26" s="117">
        <f t="shared" si="4"/>
        <v>1</v>
      </c>
      <c r="M26" s="117">
        <f t="shared" si="4"/>
        <v>3</v>
      </c>
      <c r="N26" s="118">
        <f t="shared" si="4"/>
        <v>0</v>
      </c>
      <c r="O26" s="93"/>
      <c r="P26" s="94"/>
    </row>
    <row r="27" spans="1:16" ht="16" x14ac:dyDescent="0.2">
      <c r="A27" s="33" t="s">
        <v>43</v>
      </c>
      <c r="B27" s="119" t="s">
        <v>19</v>
      </c>
      <c r="C27" s="119" t="s">
        <v>18</v>
      </c>
      <c r="D27" s="119" t="s">
        <v>18</v>
      </c>
      <c r="E27" s="119" t="s">
        <v>18</v>
      </c>
      <c r="F27" s="119" t="s">
        <v>19</v>
      </c>
      <c r="G27" s="119" t="s">
        <v>18</v>
      </c>
      <c r="H27" s="119" t="s">
        <v>18</v>
      </c>
      <c r="I27" s="119" t="s">
        <v>18</v>
      </c>
      <c r="J27" s="119" t="s">
        <v>18</v>
      </c>
      <c r="K27" s="119" t="s">
        <v>19</v>
      </c>
      <c r="L27" s="119" t="s">
        <v>18</v>
      </c>
      <c r="M27" s="119" t="s">
        <v>18</v>
      </c>
      <c r="N27" s="120" t="s">
        <v>18</v>
      </c>
      <c r="O27" s="28">
        <f t="shared" si="1"/>
        <v>3</v>
      </c>
      <c r="P27" s="13">
        <f t="shared" si="2"/>
        <v>25</v>
      </c>
    </row>
    <row r="28" spans="1:16" ht="16" x14ac:dyDescent="0.2">
      <c r="A28" s="33" t="s">
        <v>44</v>
      </c>
      <c r="B28" s="119" t="s">
        <v>18</v>
      </c>
      <c r="C28" s="119" t="s">
        <v>19</v>
      </c>
      <c r="D28" s="119" t="s">
        <v>18</v>
      </c>
      <c r="E28" s="119" t="s">
        <v>18</v>
      </c>
      <c r="F28" s="119" t="s">
        <v>19</v>
      </c>
      <c r="G28" s="119" t="s">
        <v>18</v>
      </c>
      <c r="H28" s="119" t="s">
        <v>18</v>
      </c>
      <c r="I28" s="119" t="s">
        <v>18</v>
      </c>
      <c r="J28" s="119" t="s">
        <v>18</v>
      </c>
      <c r="K28" s="119" t="s">
        <v>19</v>
      </c>
      <c r="L28" s="119" t="s">
        <v>18</v>
      </c>
      <c r="M28" s="119" t="s">
        <v>18</v>
      </c>
      <c r="N28" s="120" t="s">
        <v>18</v>
      </c>
      <c r="O28" s="29">
        <f t="shared" si="1"/>
        <v>3</v>
      </c>
      <c r="P28" s="15">
        <f t="shared" si="2"/>
        <v>25</v>
      </c>
    </row>
    <row r="29" spans="1:16" ht="16" x14ac:dyDescent="0.2">
      <c r="A29" s="33" t="s">
        <v>45</v>
      </c>
      <c r="B29" s="119" t="s">
        <v>18</v>
      </c>
      <c r="C29" s="119" t="s">
        <v>19</v>
      </c>
      <c r="D29" s="119" t="s">
        <v>18</v>
      </c>
      <c r="E29" s="119" t="s">
        <v>18</v>
      </c>
      <c r="F29" s="119" t="s">
        <v>18</v>
      </c>
      <c r="G29" s="119" t="s">
        <v>18</v>
      </c>
      <c r="H29" s="119" t="s">
        <v>18</v>
      </c>
      <c r="I29" s="119" t="s">
        <v>18</v>
      </c>
      <c r="J29" s="119" t="s">
        <v>18</v>
      </c>
      <c r="K29" s="119" t="s">
        <v>18</v>
      </c>
      <c r="L29" s="119" t="s">
        <v>18</v>
      </c>
      <c r="M29" s="119" t="s">
        <v>18</v>
      </c>
      <c r="N29" s="120" t="s">
        <v>18</v>
      </c>
      <c r="O29" s="29">
        <f t="shared" si="1"/>
        <v>1</v>
      </c>
      <c r="P29" s="15">
        <f t="shared" si="2"/>
        <v>8.3333333333333321</v>
      </c>
    </row>
    <row r="30" spans="1:16" ht="16" x14ac:dyDescent="0.2">
      <c r="A30" s="33" t="s">
        <v>46</v>
      </c>
      <c r="B30" s="119" t="s">
        <v>18</v>
      </c>
      <c r="C30" s="119" t="s">
        <v>18</v>
      </c>
      <c r="D30" s="119" t="s">
        <v>18</v>
      </c>
      <c r="E30" s="119" t="s">
        <v>19</v>
      </c>
      <c r="F30" s="119" t="s">
        <v>19</v>
      </c>
      <c r="G30" s="119" t="s">
        <v>18</v>
      </c>
      <c r="H30" s="119" t="s">
        <v>19</v>
      </c>
      <c r="I30" s="119" t="s">
        <v>18</v>
      </c>
      <c r="J30" s="119" t="s">
        <v>19</v>
      </c>
      <c r="K30" s="119" t="s">
        <v>18</v>
      </c>
      <c r="L30" s="119" t="s">
        <v>19</v>
      </c>
      <c r="M30" s="119" t="s">
        <v>18</v>
      </c>
      <c r="N30" s="120" t="s">
        <v>18</v>
      </c>
      <c r="O30" s="29">
        <f t="shared" si="1"/>
        <v>5</v>
      </c>
      <c r="P30" s="15">
        <f t="shared" si="2"/>
        <v>41.666666666666671</v>
      </c>
    </row>
    <row r="31" spans="1:16" ht="16" x14ac:dyDescent="0.2">
      <c r="A31" s="33" t="s">
        <v>47</v>
      </c>
      <c r="B31" s="119" t="s">
        <v>18</v>
      </c>
      <c r="C31" s="119" t="s">
        <v>18</v>
      </c>
      <c r="D31" s="119" t="s">
        <v>18</v>
      </c>
      <c r="E31" s="119" t="s">
        <v>18</v>
      </c>
      <c r="F31" s="119" t="s">
        <v>19</v>
      </c>
      <c r="G31" s="119" t="s">
        <v>19</v>
      </c>
      <c r="H31" s="119" t="s">
        <v>19</v>
      </c>
      <c r="I31" s="119" t="s">
        <v>18</v>
      </c>
      <c r="J31" s="119" t="s">
        <v>19</v>
      </c>
      <c r="K31" s="119" t="s">
        <v>18</v>
      </c>
      <c r="L31" s="119" t="s">
        <v>18</v>
      </c>
      <c r="M31" s="119" t="s">
        <v>18</v>
      </c>
      <c r="N31" s="120" t="s">
        <v>18</v>
      </c>
      <c r="O31" s="29">
        <f t="shared" si="1"/>
        <v>4</v>
      </c>
      <c r="P31" s="15">
        <f t="shared" si="2"/>
        <v>33.333333333333329</v>
      </c>
    </row>
    <row r="32" spans="1:16" ht="16" x14ac:dyDescent="0.2">
      <c r="A32" s="33" t="s">
        <v>48</v>
      </c>
      <c r="B32" s="119" t="s">
        <v>18</v>
      </c>
      <c r="C32" s="119" t="s">
        <v>19</v>
      </c>
      <c r="D32" s="119" t="s">
        <v>18</v>
      </c>
      <c r="E32" s="119" t="s">
        <v>18</v>
      </c>
      <c r="F32" s="119" t="s">
        <v>18</v>
      </c>
      <c r="G32" s="119" t="s">
        <v>18</v>
      </c>
      <c r="H32" s="119" t="s">
        <v>19</v>
      </c>
      <c r="I32" s="119" t="s">
        <v>18</v>
      </c>
      <c r="J32" s="119" t="s">
        <v>18</v>
      </c>
      <c r="K32" s="119" t="s">
        <v>18</v>
      </c>
      <c r="L32" s="119" t="s">
        <v>18</v>
      </c>
      <c r="M32" s="119" t="s">
        <v>19</v>
      </c>
      <c r="N32" s="120" t="s">
        <v>18</v>
      </c>
      <c r="O32" s="29">
        <f t="shared" si="1"/>
        <v>3</v>
      </c>
      <c r="P32" s="15">
        <f t="shared" si="2"/>
        <v>25</v>
      </c>
    </row>
    <row r="33" spans="1:16" ht="16" x14ac:dyDescent="0.2">
      <c r="A33" s="33" t="s">
        <v>49</v>
      </c>
      <c r="B33" s="119" t="s">
        <v>18</v>
      </c>
      <c r="C33" s="119" t="s">
        <v>19</v>
      </c>
      <c r="D33" s="119" t="s">
        <v>18</v>
      </c>
      <c r="E33" s="119" t="s">
        <v>18</v>
      </c>
      <c r="F33" s="119" t="s">
        <v>18</v>
      </c>
      <c r="G33" s="119" t="s">
        <v>18</v>
      </c>
      <c r="H33" s="119" t="s">
        <v>18</v>
      </c>
      <c r="I33" s="119" t="s">
        <v>18</v>
      </c>
      <c r="J33" s="119" t="s">
        <v>18</v>
      </c>
      <c r="K33" s="119" t="s">
        <v>19</v>
      </c>
      <c r="L33" s="119" t="s">
        <v>18</v>
      </c>
      <c r="M33" s="119" t="s">
        <v>19</v>
      </c>
      <c r="N33" s="120" t="s">
        <v>18</v>
      </c>
      <c r="O33" s="29">
        <f t="shared" si="1"/>
        <v>3</v>
      </c>
      <c r="P33" s="15">
        <f t="shared" si="2"/>
        <v>25</v>
      </c>
    </row>
    <row r="34" spans="1:16" ht="16" x14ac:dyDescent="0.2">
      <c r="A34" s="33" t="s">
        <v>50</v>
      </c>
      <c r="B34" s="119" t="s">
        <v>18</v>
      </c>
      <c r="C34" s="119" t="s">
        <v>19</v>
      </c>
      <c r="D34" s="119" t="s">
        <v>18</v>
      </c>
      <c r="E34" s="119" t="s">
        <v>19</v>
      </c>
      <c r="F34" s="119" t="s">
        <v>18</v>
      </c>
      <c r="G34" s="119" t="s">
        <v>18</v>
      </c>
      <c r="H34" s="119" t="s">
        <v>18</v>
      </c>
      <c r="I34" s="119" t="s">
        <v>19</v>
      </c>
      <c r="J34" s="119" t="s">
        <v>18</v>
      </c>
      <c r="K34" s="119" t="s">
        <v>18</v>
      </c>
      <c r="L34" s="119" t="s">
        <v>18</v>
      </c>
      <c r="M34" s="119" t="s">
        <v>19</v>
      </c>
      <c r="N34" s="120" t="s">
        <v>18</v>
      </c>
      <c r="O34" s="29">
        <f t="shared" si="1"/>
        <v>4</v>
      </c>
      <c r="P34" s="15">
        <f t="shared" si="2"/>
        <v>33.333333333333329</v>
      </c>
    </row>
    <row r="35" spans="1:16" ht="16" x14ac:dyDescent="0.2">
      <c r="A35" s="33" t="s">
        <v>51</v>
      </c>
      <c r="B35" s="119" t="s">
        <v>18</v>
      </c>
      <c r="C35" s="119" t="s">
        <v>19</v>
      </c>
      <c r="D35" s="119" t="s">
        <v>18</v>
      </c>
      <c r="E35" s="119" t="s">
        <v>19</v>
      </c>
      <c r="F35" s="119" t="s">
        <v>19</v>
      </c>
      <c r="G35" s="119" t="s">
        <v>18</v>
      </c>
      <c r="H35" s="119" t="s">
        <v>18</v>
      </c>
      <c r="I35" s="119" t="s">
        <v>19</v>
      </c>
      <c r="J35" s="119" t="s">
        <v>18</v>
      </c>
      <c r="K35" s="119" t="s">
        <v>19</v>
      </c>
      <c r="L35" s="119" t="s">
        <v>18</v>
      </c>
      <c r="M35" s="119" t="s">
        <v>18</v>
      </c>
      <c r="N35" s="120" t="s">
        <v>18</v>
      </c>
      <c r="O35" s="29">
        <f t="shared" si="1"/>
        <v>5</v>
      </c>
      <c r="P35" s="15">
        <f t="shared" si="2"/>
        <v>41.666666666666671</v>
      </c>
    </row>
    <row r="36" spans="1:16" ht="17" thickBot="1" x14ac:dyDescent="0.25">
      <c r="A36" s="34" t="s">
        <v>52</v>
      </c>
      <c r="B36" s="121" t="s">
        <v>18</v>
      </c>
      <c r="C36" s="121" t="s">
        <v>18</v>
      </c>
      <c r="D36" s="121" t="s">
        <v>18</v>
      </c>
      <c r="E36" s="121" t="s">
        <v>18</v>
      </c>
      <c r="F36" s="121" t="s">
        <v>19</v>
      </c>
      <c r="G36" s="121" t="s">
        <v>18</v>
      </c>
      <c r="H36" s="121" t="s">
        <v>18</v>
      </c>
      <c r="I36" s="121" t="s">
        <v>18</v>
      </c>
      <c r="J36" s="121" t="s">
        <v>18</v>
      </c>
      <c r="K36" s="121" t="s">
        <v>18</v>
      </c>
      <c r="L36" s="121" t="s">
        <v>18</v>
      </c>
      <c r="M36" s="121" t="s">
        <v>18</v>
      </c>
      <c r="N36" s="122" t="s">
        <v>18</v>
      </c>
      <c r="O36" s="30">
        <f t="shared" si="1"/>
        <v>1</v>
      </c>
      <c r="P36" s="27">
        <f t="shared" si="2"/>
        <v>8.3333333333333321</v>
      </c>
    </row>
    <row r="37" spans="1:16" ht="16" x14ac:dyDescent="0.2">
      <c r="A37" s="22" t="s">
        <v>53</v>
      </c>
      <c r="B37" s="123">
        <f>COUNTIF(B38:B44, "Si")</f>
        <v>0</v>
      </c>
      <c r="C37" s="123">
        <f t="shared" ref="C37:N37" si="5">COUNTIF(C38:C44, "Si")</f>
        <v>2</v>
      </c>
      <c r="D37" s="123">
        <f t="shared" si="5"/>
        <v>1</v>
      </c>
      <c r="E37" s="123">
        <f t="shared" si="5"/>
        <v>1</v>
      </c>
      <c r="F37" s="123">
        <f t="shared" si="5"/>
        <v>0</v>
      </c>
      <c r="G37" s="123">
        <f t="shared" si="5"/>
        <v>0</v>
      </c>
      <c r="H37" s="123">
        <f t="shared" si="5"/>
        <v>1</v>
      </c>
      <c r="I37" s="123">
        <f t="shared" si="5"/>
        <v>1</v>
      </c>
      <c r="J37" s="123">
        <f t="shared" si="5"/>
        <v>3</v>
      </c>
      <c r="K37" s="123">
        <f t="shared" si="5"/>
        <v>4</v>
      </c>
      <c r="L37" s="123">
        <f t="shared" si="5"/>
        <v>2</v>
      </c>
      <c r="M37" s="123">
        <f t="shared" si="5"/>
        <v>2</v>
      </c>
      <c r="N37" s="123">
        <f t="shared" si="5"/>
        <v>0</v>
      </c>
      <c r="O37" s="95"/>
      <c r="P37" s="96"/>
    </row>
    <row r="38" spans="1:16" ht="16" x14ac:dyDescent="0.2">
      <c r="A38" s="23" t="s">
        <v>54</v>
      </c>
      <c r="B38" s="124" t="s">
        <v>18</v>
      </c>
      <c r="C38" s="124" t="s">
        <v>19</v>
      </c>
      <c r="D38" s="124" t="s">
        <v>18</v>
      </c>
      <c r="E38" s="124" t="s">
        <v>19</v>
      </c>
      <c r="F38" s="124" t="s">
        <v>18</v>
      </c>
      <c r="G38" s="124" t="s">
        <v>18</v>
      </c>
      <c r="H38" s="124" t="s">
        <v>19</v>
      </c>
      <c r="I38" s="124" t="s">
        <v>19</v>
      </c>
      <c r="J38" s="124" t="s">
        <v>19</v>
      </c>
      <c r="K38" s="124" t="s">
        <v>19</v>
      </c>
      <c r="L38" s="124" t="s">
        <v>19</v>
      </c>
      <c r="M38" s="124" t="s">
        <v>19</v>
      </c>
      <c r="N38" s="125" t="s">
        <v>18</v>
      </c>
      <c r="O38" s="25">
        <f t="shared" si="1"/>
        <v>8</v>
      </c>
      <c r="P38" s="15">
        <f t="shared" si="2"/>
        <v>66.666666666666657</v>
      </c>
    </row>
    <row r="39" spans="1:16" ht="16" x14ac:dyDescent="0.2">
      <c r="A39" s="23" t="s">
        <v>55</v>
      </c>
      <c r="B39" s="124" t="s">
        <v>18</v>
      </c>
      <c r="C39" s="124" t="s">
        <v>19</v>
      </c>
      <c r="D39" s="124" t="s">
        <v>18</v>
      </c>
      <c r="E39" s="124" t="s">
        <v>18</v>
      </c>
      <c r="F39" s="124" t="s">
        <v>18</v>
      </c>
      <c r="G39" s="124" t="s">
        <v>18</v>
      </c>
      <c r="H39" s="124" t="s">
        <v>18</v>
      </c>
      <c r="I39" s="124" t="s">
        <v>18</v>
      </c>
      <c r="J39" s="124" t="s">
        <v>19</v>
      </c>
      <c r="K39" s="124" t="s">
        <v>19</v>
      </c>
      <c r="L39" s="124" t="s">
        <v>19</v>
      </c>
      <c r="M39" s="124" t="s">
        <v>19</v>
      </c>
      <c r="N39" s="125" t="s">
        <v>18</v>
      </c>
      <c r="O39" s="25">
        <f t="shared" si="1"/>
        <v>5</v>
      </c>
      <c r="P39" s="15">
        <f t="shared" si="2"/>
        <v>41.666666666666671</v>
      </c>
    </row>
    <row r="40" spans="1:16" ht="16" x14ac:dyDescent="0.2">
      <c r="A40" s="23" t="s">
        <v>56</v>
      </c>
      <c r="B40" s="124" t="s">
        <v>18</v>
      </c>
      <c r="C40" s="124" t="s">
        <v>18</v>
      </c>
      <c r="D40" s="124" t="s">
        <v>18</v>
      </c>
      <c r="E40" s="124" t="s">
        <v>18</v>
      </c>
      <c r="F40" s="124" t="s">
        <v>18</v>
      </c>
      <c r="G40" s="124" t="s">
        <v>18</v>
      </c>
      <c r="H40" s="124" t="s">
        <v>18</v>
      </c>
      <c r="I40" s="124" t="s">
        <v>18</v>
      </c>
      <c r="J40" s="124" t="s">
        <v>18</v>
      </c>
      <c r="K40" s="124" t="s">
        <v>18</v>
      </c>
      <c r="L40" s="124" t="s">
        <v>18</v>
      </c>
      <c r="M40" s="124" t="s">
        <v>18</v>
      </c>
      <c r="N40" s="125" t="s">
        <v>18</v>
      </c>
      <c r="O40" s="25">
        <f t="shared" si="1"/>
        <v>0</v>
      </c>
      <c r="P40" s="15">
        <f t="shared" si="2"/>
        <v>0</v>
      </c>
    </row>
    <row r="41" spans="1:16" ht="16" x14ac:dyDescent="0.2">
      <c r="A41" s="23" t="s">
        <v>57</v>
      </c>
      <c r="B41" s="124" t="s">
        <v>18</v>
      </c>
      <c r="C41" s="124" t="s">
        <v>18</v>
      </c>
      <c r="D41" s="124" t="s">
        <v>19</v>
      </c>
      <c r="E41" s="124" t="s">
        <v>18</v>
      </c>
      <c r="F41" s="124" t="s">
        <v>18</v>
      </c>
      <c r="G41" s="124" t="s">
        <v>18</v>
      </c>
      <c r="H41" s="124" t="s">
        <v>18</v>
      </c>
      <c r="I41" s="124" t="s">
        <v>18</v>
      </c>
      <c r="J41" s="124" t="s">
        <v>18</v>
      </c>
      <c r="K41" s="124" t="s">
        <v>18</v>
      </c>
      <c r="L41" s="124" t="s">
        <v>18</v>
      </c>
      <c r="M41" s="124" t="s">
        <v>18</v>
      </c>
      <c r="N41" s="125" t="s">
        <v>18</v>
      </c>
      <c r="O41" s="25">
        <f t="shared" si="1"/>
        <v>1</v>
      </c>
      <c r="P41" s="15">
        <f t="shared" si="2"/>
        <v>8.3333333333333321</v>
      </c>
    </row>
    <row r="42" spans="1:16" ht="16" x14ac:dyDescent="0.2">
      <c r="A42" s="23" t="s">
        <v>58</v>
      </c>
      <c r="B42" s="124" t="s">
        <v>18</v>
      </c>
      <c r="C42" s="124" t="s">
        <v>18</v>
      </c>
      <c r="D42" s="124" t="s">
        <v>18</v>
      </c>
      <c r="E42" s="124" t="s">
        <v>18</v>
      </c>
      <c r="F42" s="124" t="s">
        <v>18</v>
      </c>
      <c r="G42" s="124" t="s">
        <v>18</v>
      </c>
      <c r="H42" s="124" t="s">
        <v>18</v>
      </c>
      <c r="I42" s="124" t="s">
        <v>18</v>
      </c>
      <c r="J42" s="124" t="s">
        <v>19</v>
      </c>
      <c r="K42" s="124" t="s">
        <v>19</v>
      </c>
      <c r="L42" s="124" t="s">
        <v>18</v>
      </c>
      <c r="M42" s="124" t="s">
        <v>18</v>
      </c>
      <c r="N42" s="125" t="s">
        <v>18</v>
      </c>
      <c r="O42" s="25">
        <f t="shared" si="1"/>
        <v>2</v>
      </c>
      <c r="P42" s="15">
        <f t="shared" si="2"/>
        <v>16.666666666666664</v>
      </c>
    </row>
    <row r="43" spans="1:16" ht="16" x14ac:dyDescent="0.2">
      <c r="A43" s="23" t="s">
        <v>59</v>
      </c>
      <c r="B43" s="124" t="s">
        <v>18</v>
      </c>
      <c r="C43" s="124" t="s">
        <v>18</v>
      </c>
      <c r="D43" s="124" t="s">
        <v>18</v>
      </c>
      <c r="E43" s="124" t="s">
        <v>18</v>
      </c>
      <c r="F43" s="124" t="s">
        <v>18</v>
      </c>
      <c r="G43" s="124" t="s">
        <v>18</v>
      </c>
      <c r="H43" s="124" t="s">
        <v>18</v>
      </c>
      <c r="I43" s="124" t="s">
        <v>18</v>
      </c>
      <c r="J43" s="124" t="s">
        <v>18</v>
      </c>
      <c r="K43" s="124" t="s">
        <v>18</v>
      </c>
      <c r="L43" s="124" t="s">
        <v>18</v>
      </c>
      <c r="M43" s="124" t="s">
        <v>18</v>
      </c>
      <c r="N43" s="125" t="s">
        <v>18</v>
      </c>
      <c r="O43" s="25">
        <f t="shared" si="1"/>
        <v>0</v>
      </c>
      <c r="P43" s="15">
        <f t="shared" si="2"/>
        <v>0</v>
      </c>
    </row>
    <row r="44" spans="1:16" ht="17" thickBot="1" x14ac:dyDescent="0.25">
      <c r="A44" s="24" t="s">
        <v>60</v>
      </c>
      <c r="B44" s="126" t="s">
        <v>18</v>
      </c>
      <c r="C44" s="126" t="s">
        <v>18</v>
      </c>
      <c r="D44" s="126" t="s">
        <v>18</v>
      </c>
      <c r="E44" s="126" t="s">
        <v>18</v>
      </c>
      <c r="F44" s="126" t="s">
        <v>18</v>
      </c>
      <c r="G44" s="126" t="s">
        <v>18</v>
      </c>
      <c r="H44" s="126" t="s">
        <v>18</v>
      </c>
      <c r="I44" s="126" t="s">
        <v>18</v>
      </c>
      <c r="J44" s="126" t="s">
        <v>18</v>
      </c>
      <c r="K44" s="126" t="s">
        <v>19</v>
      </c>
      <c r="L44" s="126" t="s">
        <v>18</v>
      </c>
      <c r="M44" s="126" t="s">
        <v>18</v>
      </c>
      <c r="N44" s="127" t="s">
        <v>18</v>
      </c>
      <c r="O44" s="26">
        <f t="shared" si="1"/>
        <v>1</v>
      </c>
      <c r="P44" s="27">
        <f t="shared" si="2"/>
        <v>8.3333333333333321</v>
      </c>
    </row>
    <row r="45" spans="1:16" ht="17" thickBot="1" x14ac:dyDescent="0.25">
      <c r="A45" s="20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6"/>
      <c r="P45" s="6"/>
    </row>
    <row r="46" spans="1:16" ht="17" customHeight="1" thickBot="1" x14ac:dyDescent="0.25">
      <c r="A46" s="48" t="s">
        <v>14</v>
      </c>
      <c r="B46" s="129">
        <f>COUNTIF(B3:B44, "Si")</f>
        <v>2</v>
      </c>
      <c r="C46" s="130">
        <f t="shared" ref="C46:N46" si="6">COUNTIF(C3:C44, "Si")</f>
        <v>21</v>
      </c>
      <c r="D46" s="129">
        <f t="shared" si="6"/>
        <v>10</v>
      </c>
      <c r="E46" s="129">
        <f t="shared" si="6"/>
        <v>13</v>
      </c>
      <c r="F46" s="129">
        <f t="shared" si="6"/>
        <v>15</v>
      </c>
      <c r="G46" s="129">
        <f t="shared" si="6"/>
        <v>6</v>
      </c>
      <c r="H46" s="129">
        <f t="shared" si="6"/>
        <v>12</v>
      </c>
      <c r="I46" s="129">
        <f t="shared" si="6"/>
        <v>10</v>
      </c>
      <c r="J46" s="129">
        <f t="shared" si="6"/>
        <v>9</v>
      </c>
      <c r="K46" s="129">
        <f t="shared" si="6"/>
        <v>19</v>
      </c>
      <c r="L46" s="129">
        <f t="shared" si="6"/>
        <v>12</v>
      </c>
      <c r="M46" s="129">
        <f t="shared" si="6"/>
        <v>19</v>
      </c>
      <c r="N46" s="131">
        <f t="shared" si="6"/>
        <v>0</v>
      </c>
    </row>
    <row r="47" spans="1:16" ht="17" customHeight="1" thickBot="1" x14ac:dyDescent="0.25">
      <c r="A47" s="49" t="s">
        <v>15</v>
      </c>
      <c r="B47" s="132">
        <f>(B46/0.39)</f>
        <v>5.1282051282051277</v>
      </c>
      <c r="C47" s="132">
        <f t="shared" ref="C47:N47" si="7">(C46/0.39)</f>
        <v>53.846153846153847</v>
      </c>
      <c r="D47" s="132">
        <f t="shared" si="7"/>
        <v>25.641025641025639</v>
      </c>
      <c r="E47" s="132">
        <f t="shared" si="7"/>
        <v>33.333333333333336</v>
      </c>
      <c r="F47" s="132">
        <f t="shared" si="7"/>
        <v>38.46153846153846</v>
      </c>
      <c r="G47" s="132">
        <f t="shared" si="7"/>
        <v>15.384615384615383</v>
      </c>
      <c r="H47" s="132">
        <f t="shared" si="7"/>
        <v>30.769230769230766</v>
      </c>
      <c r="I47" s="132">
        <f t="shared" si="7"/>
        <v>25.641025641025639</v>
      </c>
      <c r="J47" s="132">
        <f t="shared" si="7"/>
        <v>23.076923076923077</v>
      </c>
      <c r="K47" s="132">
        <f t="shared" si="7"/>
        <v>48.717948717948715</v>
      </c>
      <c r="L47" s="132">
        <f t="shared" si="7"/>
        <v>30.769230769230766</v>
      </c>
      <c r="M47" s="132">
        <f t="shared" si="7"/>
        <v>48.717948717948715</v>
      </c>
      <c r="N47" s="133">
        <f t="shared" si="7"/>
        <v>0</v>
      </c>
    </row>
    <row r="48" spans="1:16" ht="17" customHeight="1" thickBot="1" x14ac:dyDescent="0.25">
      <c r="A48" s="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5" ht="16" x14ac:dyDescent="0.2">
      <c r="A49" s="8" t="s">
        <v>71</v>
      </c>
      <c r="B49" s="9" t="s">
        <v>61</v>
      </c>
      <c r="C49" s="10"/>
      <c r="D49" s="11" t="s">
        <v>62</v>
      </c>
      <c r="E49" s="11" t="s">
        <v>61</v>
      </c>
      <c r="F49" s="11" t="s">
        <v>61</v>
      </c>
      <c r="G49" s="11" t="s">
        <v>61</v>
      </c>
      <c r="H49" s="11" t="s">
        <v>61</v>
      </c>
      <c r="I49" s="11" t="s">
        <v>61</v>
      </c>
      <c r="J49" s="11" t="s">
        <v>61</v>
      </c>
      <c r="K49" s="11" t="s">
        <v>61</v>
      </c>
      <c r="L49" s="11" t="s">
        <v>62</v>
      </c>
      <c r="M49" s="11"/>
      <c r="N49" s="12" t="s">
        <v>61</v>
      </c>
      <c r="O49" s="13">
        <f>COUNTIF(B49:N49, "Satisfactoria")</f>
        <v>9</v>
      </c>
    </row>
    <row r="50" spans="1:15" ht="16" x14ac:dyDescent="0.2">
      <c r="A50" s="8" t="s">
        <v>63</v>
      </c>
      <c r="B50" s="14"/>
      <c r="C50" s="7" t="s">
        <v>61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2"/>
      <c r="O50" s="15">
        <f>COUNTIF(B50:N50, "Satisfactoria")</f>
        <v>1</v>
      </c>
    </row>
    <row r="51" spans="1:15" ht="16" x14ac:dyDescent="0.2">
      <c r="A51" s="8" t="s">
        <v>64</v>
      </c>
      <c r="B51" s="14" t="s">
        <v>61</v>
      </c>
      <c r="C51" s="3"/>
      <c r="D51" s="7" t="s">
        <v>62</v>
      </c>
      <c r="E51" s="7" t="s">
        <v>61</v>
      </c>
      <c r="F51" s="3"/>
      <c r="G51" s="7" t="s">
        <v>61</v>
      </c>
      <c r="H51" s="3"/>
      <c r="I51" s="7" t="s">
        <v>61</v>
      </c>
      <c r="J51" s="7" t="s">
        <v>61</v>
      </c>
      <c r="K51" s="3"/>
      <c r="L51" s="7" t="s">
        <v>61</v>
      </c>
      <c r="M51" s="7"/>
      <c r="N51" s="7" t="s">
        <v>65</v>
      </c>
      <c r="O51" s="15">
        <f t="shared" ref="O51:O52" si="8">COUNTIF(B51:N51, "Satisfactoria")</f>
        <v>6</v>
      </c>
    </row>
    <row r="52" spans="1:15" ht="16" x14ac:dyDescent="0.2">
      <c r="A52" s="8" t="s">
        <v>66</v>
      </c>
      <c r="B52" s="16"/>
      <c r="C52" s="3"/>
      <c r="D52" s="3"/>
      <c r="E52" s="3"/>
      <c r="F52" s="3"/>
      <c r="G52" s="3"/>
      <c r="H52" s="7" t="s">
        <v>61</v>
      </c>
      <c r="I52" s="3"/>
      <c r="J52" s="3"/>
      <c r="K52" s="7" t="s">
        <v>61</v>
      </c>
      <c r="L52" s="3"/>
      <c r="M52" s="3"/>
      <c r="N52" s="3"/>
      <c r="O52" s="15">
        <f t="shared" si="8"/>
        <v>2</v>
      </c>
    </row>
    <row r="53" spans="1:15" ht="17" thickBot="1" x14ac:dyDescent="0.25">
      <c r="A53" s="8" t="s">
        <v>67</v>
      </c>
      <c r="B53" s="17"/>
      <c r="C53" s="18">
        <v>1</v>
      </c>
      <c r="D53" s="18"/>
      <c r="E53" s="18"/>
      <c r="F53" s="18">
        <v>1</v>
      </c>
      <c r="G53" s="18"/>
      <c r="H53" s="18"/>
      <c r="I53" s="18"/>
      <c r="J53" s="18"/>
      <c r="K53" s="18"/>
      <c r="L53" s="18"/>
      <c r="M53" s="18"/>
      <c r="N53" s="18"/>
      <c r="O53" s="19"/>
    </row>
  </sheetData>
  <autoFilter ref="A1:O1"/>
  <mergeCells count="4">
    <mergeCell ref="O18:P18"/>
    <mergeCell ref="O26:P26"/>
    <mergeCell ref="O37:P37"/>
    <mergeCell ref="O2:P2"/>
  </mergeCells>
  <conditionalFormatting sqref="B49:O53">
    <cfRule type="cellIs" dxfId="11" priority="7" operator="equal">
      <formula>"Deficiente"</formula>
    </cfRule>
    <cfRule type="cellIs" dxfId="10" priority="8" operator="equal">
      <formula>"Regular"</formula>
    </cfRule>
    <cfRule type="cellIs" dxfId="9" priority="9" operator="equal">
      <formula>"Satisfactoria"</formula>
    </cfRule>
  </conditionalFormatting>
  <conditionalFormatting sqref="B47:N47">
    <cfRule type="cellIs" dxfId="8" priority="1" operator="between">
      <formula>0</formula>
      <formula>20</formula>
    </cfRule>
    <cfRule type="cellIs" dxfId="7" priority="3" operator="between">
      <formula>21</formula>
      <formula>40</formula>
    </cfRule>
    <cfRule type="cellIs" dxfId="6" priority="4" operator="between">
      <formula>41</formula>
      <formula>60</formula>
    </cfRule>
    <cfRule type="cellIs" dxfId="5" priority="5" operator="between">
      <formula>61</formula>
      <formula>80</formula>
    </cfRule>
    <cfRule type="cellIs" dxfId="4" priority="6" operator="greaterThan">
      <formula>81</formula>
    </cfRule>
  </conditionalFormatting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zoomScale="125" zoomScaleNormal="125" zoomScalePageLayoutView="125" workbookViewId="0">
      <selection activeCell="A21" sqref="A21"/>
    </sheetView>
  </sheetViews>
  <sheetFormatPr baseColWidth="10" defaultColWidth="11.5" defaultRowHeight="15" x14ac:dyDescent="0.2"/>
  <cols>
    <col min="1" max="1" width="25" customWidth="1"/>
    <col min="2" max="2" width="11.33203125" bestFit="1" customWidth="1"/>
    <col min="15" max="15" width="10" customWidth="1"/>
  </cols>
  <sheetData>
    <row r="2" spans="1:15" ht="16" thickBot="1" x14ac:dyDescent="0.25"/>
    <row r="3" spans="1:15" ht="49" thickBot="1" x14ac:dyDescent="0.25">
      <c r="A3" s="5" t="s">
        <v>0</v>
      </c>
      <c r="B3" s="66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7" t="s">
        <v>13</v>
      </c>
    </row>
    <row r="4" spans="1:15" ht="33" thickBot="1" x14ac:dyDescent="0.25">
      <c r="A4" s="54" t="s">
        <v>16</v>
      </c>
      <c r="B4" s="63">
        <v>1</v>
      </c>
      <c r="C4" s="64">
        <v>7</v>
      </c>
      <c r="D4" s="64">
        <v>4</v>
      </c>
      <c r="E4" s="64">
        <v>4</v>
      </c>
      <c r="F4" s="64">
        <v>5</v>
      </c>
      <c r="G4" s="64">
        <v>3</v>
      </c>
      <c r="H4" s="64">
        <v>2</v>
      </c>
      <c r="I4" s="64">
        <v>4</v>
      </c>
      <c r="J4" s="64">
        <v>4</v>
      </c>
      <c r="K4" s="64">
        <v>5</v>
      </c>
      <c r="L4" s="64">
        <v>6</v>
      </c>
      <c r="M4" s="64">
        <v>9</v>
      </c>
      <c r="N4" s="65">
        <v>0</v>
      </c>
    </row>
    <row r="5" spans="1:15" ht="35" customHeight="1" thickBot="1" x14ac:dyDescent="0.25">
      <c r="A5" s="55" t="s">
        <v>34</v>
      </c>
      <c r="B5" s="52">
        <v>0</v>
      </c>
      <c r="C5" s="50">
        <v>6</v>
      </c>
      <c r="D5" s="50">
        <v>5</v>
      </c>
      <c r="E5" s="50">
        <v>5</v>
      </c>
      <c r="F5" s="50">
        <v>4</v>
      </c>
      <c r="G5" s="50">
        <v>2</v>
      </c>
      <c r="H5" s="50">
        <v>6</v>
      </c>
      <c r="I5" s="50">
        <v>3</v>
      </c>
      <c r="J5" s="50">
        <v>0</v>
      </c>
      <c r="K5" s="50">
        <v>6</v>
      </c>
      <c r="L5" s="50">
        <v>3</v>
      </c>
      <c r="M5" s="50">
        <v>5</v>
      </c>
      <c r="N5" s="58">
        <v>0</v>
      </c>
    </row>
    <row r="6" spans="1:15" ht="17" thickBot="1" x14ac:dyDescent="0.25">
      <c r="A6" s="56" t="s">
        <v>42</v>
      </c>
      <c r="B6" s="53">
        <v>1</v>
      </c>
      <c r="C6" s="51">
        <v>6</v>
      </c>
      <c r="D6" s="51">
        <v>0</v>
      </c>
      <c r="E6" s="51">
        <v>3</v>
      </c>
      <c r="F6" s="51">
        <v>6</v>
      </c>
      <c r="G6" s="51">
        <v>1</v>
      </c>
      <c r="H6" s="51">
        <v>3</v>
      </c>
      <c r="I6" s="51">
        <v>2</v>
      </c>
      <c r="J6" s="51">
        <v>2</v>
      </c>
      <c r="K6" s="51">
        <v>4</v>
      </c>
      <c r="L6" s="51">
        <v>1</v>
      </c>
      <c r="M6" s="51">
        <v>3</v>
      </c>
      <c r="N6" s="59">
        <v>0</v>
      </c>
    </row>
    <row r="7" spans="1:15" ht="17" thickBot="1" x14ac:dyDescent="0.25">
      <c r="A7" s="57" t="s">
        <v>53</v>
      </c>
      <c r="B7" s="60">
        <v>0</v>
      </c>
      <c r="C7" s="61">
        <v>2</v>
      </c>
      <c r="D7" s="61">
        <v>1</v>
      </c>
      <c r="E7" s="61">
        <v>1</v>
      </c>
      <c r="F7" s="61">
        <v>0</v>
      </c>
      <c r="G7" s="61">
        <v>0</v>
      </c>
      <c r="H7" s="61">
        <v>1</v>
      </c>
      <c r="I7" s="61">
        <v>1</v>
      </c>
      <c r="J7" s="61">
        <v>3</v>
      </c>
      <c r="K7" s="61">
        <v>4</v>
      </c>
      <c r="L7" s="61">
        <v>2</v>
      </c>
      <c r="M7" s="61">
        <v>2</v>
      </c>
      <c r="N7" s="62">
        <v>0</v>
      </c>
    </row>
    <row r="12" spans="1:15" ht="17" thickBot="1" x14ac:dyDescent="0.25">
      <c r="A12" s="101" t="s">
        <v>68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</row>
    <row r="13" spans="1:15" ht="17" thickBot="1" x14ac:dyDescent="0.25">
      <c r="A13" s="99" t="s">
        <v>69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86"/>
    </row>
    <row r="14" spans="1:15" ht="49" thickBot="1" x14ac:dyDescent="0.25">
      <c r="A14" s="5"/>
      <c r="B14" s="66" t="s">
        <v>1</v>
      </c>
      <c r="C14" s="4" t="s">
        <v>2</v>
      </c>
      <c r="D14" s="4" t="s">
        <v>3</v>
      </c>
      <c r="E14" s="4" t="s">
        <v>4</v>
      </c>
      <c r="F14" s="4" t="s">
        <v>5</v>
      </c>
      <c r="G14" s="4" t="s">
        <v>6</v>
      </c>
      <c r="H14" s="4" t="s">
        <v>7</v>
      </c>
      <c r="I14" s="4" t="s">
        <v>8</v>
      </c>
      <c r="J14" s="4" t="s">
        <v>9</v>
      </c>
      <c r="K14" s="4" t="s">
        <v>10</v>
      </c>
      <c r="L14" s="4" t="s">
        <v>11</v>
      </c>
      <c r="M14" s="4" t="s">
        <v>12</v>
      </c>
      <c r="N14" s="84" t="s">
        <v>13</v>
      </c>
      <c r="O14" s="85" t="s">
        <v>70</v>
      </c>
    </row>
    <row r="15" spans="1:15" ht="35" customHeight="1" thickBot="1" x14ac:dyDescent="0.25">
      <c r="A15" s="54" t="s">
        <v>16</v>
      </c>
      <c r="B15" s="71">
        <f>B4/15</f>
        <v>6.6666666666666666E-2</v>
      </c>
      <c r="C15" s="68">
        <f t="shared" ref="C15:N15" si="0">C4/15</f>
        <v>0.46666666666666667</v>
      </c>
      <c r="D15" s="68">
        <f t="shared" si="0"/>
        <v>0.26666666666666666</v>
      </c>
      <c r="E15" s="68">
        <f t="shared" si="0"/>
        <v>0.26666666666666666</v>
      </c>
      <c r="F15" s="68">
        <f t="shared" si="0"/>
        <v>0.33333333333333331</v>
      </c>
      <c r="G15" s="68">
        <f t="shared" si="0"/>
        <v>0.2</v>
      </c>
      <c r="H15" s="68">
        <f t="shared" si="0"/>
        <v>0.13333333333333333</v>
      </c>
      <c r="I15" s="68">
        <f t="shared" si="0"/>
        <v>0.26666666666666666</v>
      </c>
      <c r="J15" s="68">
        <f t="shared" si="0"/>
        <v>0.26666666666666666</v>
      </c>
      <c r="K15" s="68">
        <f t="shared" si="0"/>
        <v>0.33333333333333331</v>
      </c>
      <c r="L15" s="68">
        <f t="shared" si="0"/>
        <v>0.4</v>
      </c>
      <c r="M15" s="68">
        <f t="shared" si="0"/>
        <v>0.6</v>
      </c>
      <c r="N15" s="82">
        <f t="shared" si="0"/>
        <v>0</v>
      </c>
      <c r="O15" s="83">
        <f>AVERAGE(B15:N15)</f>
        <v>0.27692307692307694</v>
      </c>
    </row>
    <row r="16" spans="1:15" ht="22" customHeight="1" thickBot="1" x14ac:dyDescent="0.25">
      <c r="A16" s="55" t="s">
        <v>34</v>
      </c>
      <c r="B16" s="72">
        <f>B5/7</f>
        <v>0</v>
      </c>
      <c r="C16" s="69">
        <f t="shared" ref="C16:N16" si="1">C5/7</f>
        <v>0.8571428571428571</v>
      </c>
      <c r="D16" s="69">
        <f t="shared" si="1"/>
        <v>0.7142857142857143</v>
      </c>
      <c r="E16" s="69">
        <f t="shared" si="1"/>
        <v>0.7142857142857143</v>
      </c>
      <c r="F16" s="69">
        <f t="shared" si="1"/>
        <v>0.5714285714285714</v>
      </c>
      <c r="G16" s="69">
        <f t="shared" si="1"/>
        <v>0.2857142857142857</v>
      </c>
      <c r="H16" s="69">
        <f t="shared" si="1"/>
        <v>0.8571428571428571</v>
      </c>
      <c r="I16" s="69">
        <f t="shared" si="1"/>
        <v>0.42857142857142855</v>
      </c>
      <c r="J16" s="69">
        <f t="shared" si="1"/>
        <v>0</v>
      </c>
      <c r="K16" s="69">
        <f t="shared" si="1"/>
        <v>0.8571428571428571</v>
      </c>
      <c r="L16" s="69">
        <f t="shared" si="1"/>
        <v>0.42857142857142855</v>
      </c>
      <c r="M16" s="69">
        <f t="shared" si="1"/>
        <v>0.7142857142857143</v>
      </c>
      <c r="N16" s="79">
        <f t="shared" si="1"/>
        <v>0</v>
      </c>
      <c r="O16" s="81">
        <f>AVERAGE(B16:N16)</f>
        <v>0.49450549450549447</v>
      </c>
    </row>
    <row r="17" spans="1:15" ht="17" thickBot="1" x14ac:dyDescent="0.25">
      <c r="A17" s="56" t="s">
        <v>42</v>
      </c>
      <c r="B17" s="73">
        <f>B6/10</f>
        <v>0.1</v>
      </c>
      <c r="C17" s="70">
        <f t="shared" ref="C17:N17" si="2">C6/10</f>
        <v>0.6</v>
      </c>
      <c r="D17" s="70">
        <f t="shared" si="2"/>
        <v>0</v>
      </c>
      <c r="E17" s="70">
        <f t="shared" si="2"/>
        <v>0.3</v>
      </c>
      <c r="F17" s="70">
        <f t="shared" si="2"/>
        <v>0.6</v>
      </c>
      <c r="G17" s="70">
        <f t="shared" si="2"/>
        <v>0.1</v>
      </c>
      <c r="H17" s="70">
        <f t="shared" si="2"/>
        <v>0.3</v>
      </c>
      <c r="I17" s="70">
        <f t="shared" si="2"/>
        <v>0.2</v>
      </c>
      <c r="J17" s="70">
        <f t="shared" si="2"/>
        <v>0.2</v>
      </c>
      <c r="K17" s="70">
        <f t="shared" si="2"/>
        <v>0.4</v>
      </c>
      <c r="L17" s="70">
        <f t="shared" si="2"/>
        <v>0.1</v>
      </c>
      <c r="M17" s="70">
        <f t="shared" si="2"/>
        <v>0.3</v>
      </c>
      <c r="N17" s="80">
        <f t="shared" si="2"/>
        <v>0</v>
      </c>
      <c r="O17" s="81">
        <f>AVERAGE(B17:N17)</f>
        <v>0.24615384615384617</v>
      </c>
    </row>
    <row r="18" spans="1:15" ht="17" thickBot="1" x14ac:dyDescent="0.25">
      <c r="A18" s="74" t="s">
        <v>53</v>
      </c>
      <c r="B18" s="75">
        <f>B7/7</f>
        <v>0</v>
      </c>
      <c r="C18" s="76">
        <f t="shared" ref="C18:N18" si="3">C7/7</f>
        <v>0.2857142857142857</v>
      </c>
      <c r="D18" s="76">
        <f t="shared" si="3"/>
        <v>0.14285714285714285</v>
      </c>
      <c r="E18" s="76">
        <f t="shared" si="3"/>
        <v>0.14285714285714285</v>
      </c>
      <c r="F18" s="76">
        <f t="shared" si="3"/>
        <v>0</v>
      </c>
      <c r="G18" s="76">
        <f t="shared" si="3"/>
        <v>0</v>
      </c>
      <c r="H18" s="76">
        <f t="shared" si="3"/>
        <v>0.14285714285714285</v>
      </c>
      <c r="I18" s="76">
        <f t="shared" si="3"/>
        <v>0.14285714285714285</v>
      </c>
      <c r="J18" s="76">
        <f t="shared" si="3"/>
        <v>0.42857142857142855</v>
      </c>
      <c r="K18" s="76">
        <f t="shared" si="3"/>
        <v>0.5714285714285714</v>
      </c>
      <c r="L18" s="76">
        <f t="shared" si="3"/>
        <v>0.2857142857142857</v>
      </c>
      <c r="M18" s="76">
        <f t="shared" si="3"/>
        <v>0.2857142857142857</v>
      </c>
      <c r="N18" s="87">
        <f t="shared" si="3"/>
        <v>0</v>
      </c>
      <c r="O18" s="88">
        <f>AVERAGE(B18:N18)</f>
        <v>0.18681318681318679</v>
      </c>
    </row>
    <row r="19" spans="1:15" ht="17" thickBot="1" x14ac:dyDescent="0.25">
      <c r="A19" s="78" t="s">
        <v>70</v>
      </c>
      <c r="B19" s="77">
        <f>AVERAGE(B15:B18)</f>
        <v>4.1666666666666671E-2</v>
      </c>
      <c r="C19" s="77">
        <f t="shared" ref="C19:N19" si="4">AVERAGE(C15:C18)</f>
        <v>0.55238095238095231</v>
      </c>
      <c r="D19" s="77">
        <f t="shared" si="4"/>
        <v>0.28095238095238095</v>
      </c>
      <c r="E19" s="77">
        <f t="shared" si="4"/>
        <v>0.35595238095238096</v>
      </c>
      <c r="F19" s="77">
        <f t="shared" si="4"/>
        <v>0.37619047619047619</v>
      </c>
      <c r="G19" s="77">
        <f t="shared" si="4"/>
        <v>0.14642857142857144</v>
      </c>
      <c r="H19" s="77">
        <f t="shared" si="4"/>
        <v>0.35833333333333328</v>
      </c>
      <c r="I19" s="77">
        <f t="shared" si="4"/>
        <v>0.25952380952380949</v>
      </c>
      <c r="J19" s="77">
        <f t="shared" si="4"/>
        <v>0.22380952380952379</v>
      </c>
      <c r="K19" s="77">
        <f t="shared" si="4"/>
        <v>0.54047619047619055</v>
      </c>
      <c r="L19" s="77">
        <f t="shared" si="4"/>
        <v>0.30357142857142855</v>
      </c>
      <c r="M19" s="77">
        <f t="shared" si="4"/>
        <v>0.47499999999999998</v>
      </c>
      <c r="N19" s="77">
        <f t="shared" si="4"/>
        <v>0</v>
      </c>
      <c r="O19" s="90">
        <f>AVERAGE(O15:O18)</f>
        <v>0.30109890109890108</v>
      </c>
    </row>
  </sheetData>
  <mergeCells count="2">
    <mergeCell ref="A13:N13"/>
    <mergeCell ref="A12:N12"/>
  </mergeCells>
  <conditionalFormatting sqref="B19:O19">
    <cfRule type="cellIs" dxfId="3" priority="4" operator="between">
      <formula>0</formula>
      <formula>0.2</formula>
    </cfRule>
    <cfRule type="cellIs" dxfId="2" priority="3" operator="between">
      <formula>21</formula>
      <formula>40</formula>
    </cfRule>
    <cfRule type="cellIs" dxfId="1" priority="2" operator="between">
      <formula>0.21</formula>
      <formula>0.4</formula>
    </cfRule>
    <cfRule type="cellIs" dxfId="0" priority="1" operator="between">
      <formula>0.41</formula>
      <formula>0.6</formula>
    </cfRule>
  </conditionalFormatting>
  <pageMargins left="0.7" right="0.7" top="0.75" bottom="0.75" header="0.3" footer="0.3"/>
  <pageSetup orientation="portrait" horizontalDpi="0" verticalDpi="0"/>
  <ignoredErrors>
    <ignoredError sqref="B1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7de4e88-c3fa-4238-877d-49d9978ac2e5">
      <UserInfo>
        <DisplayName>Haydeé Pérez</DisplayName>
        <AccountId>16</AccountId>
        <AccountType/>
      </UserInfo>
      <UserInfo>
        <DisplayName>Janet  Oropez</DisplayName>
        <AccountId>12</AccountId>
        <AccountType/>
      </UserInfo>
      <UserInfo>
        <DisplayName>Justine Dupuy</DisplayName>
        <AccountId>15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343D42A47DFB4DBB8EC639A7D98B2B" ma:contentTypeVersion="4" ma:contentTypeDescription="Crear nuevo documento." ma:contentTypeScope="" ma:versionID="64039cc92eabe642a93bd94a84a2ba80">
  <xsd:schema xmlns:xsd="http://www.w3.org/2001/XMLSchema" xmlns:xs="http://www.w3.org/2001/XMLSchema" xmlns:p="http://schemas.microsoft.com/office/2006/metadata/properties" xmlns:ns2="b7de4e88-c3fa-4238-877d-49d9978ac2e5" xmlns:ns3="de3520f6-e018-44e8-9e43-7626f702f4a7" targetNamespace="http://schemas.microsoft.com/office/2006/metadata/properties" ma:root="true" ma:fieldsID="a6b28efe89ba620418f131de9f56b56c" ns2:_="" ns3:_="">
    <xsd:import namespace="b7de4e88-c3fa-4238-877d-49d9978ac2e5"/>
    <xsd:import namespace="de3520f6-e018-44e8-9e43-7626f702f4a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e4e88-c3fa-4238-877d-49d9978ac2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520f6-e018-44e8-9e43-7626f702f4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242223-7A29-4E5F-8A1A-1D5A57F7152F}">
  <ds:schemaRefs>
    <ds:schemaRef ds:uri="http://purl.org/dc/dcmitype/"/>
    <ds:schemaRef ds:uri="b7de4e88-c3fa-4238-877d-49d9978ac2e5"/>
    <ds:schemaRef ds:uri="http://www.w3.org/XML/1998/namespace"/>
    <ds:schemaRef ds:uri="http://schemas.microsoft.com/office/2006/metadata/properties"/>
    <ds:schemaRef ds:uri="de3520f6-e018-44e8-9e43-7626f702f4a7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4D5A011-3DCF-4ECA-9DE5-09E58A8437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de4e88-c3fa-4238-877d-49d9978ac2e5"/>
    <ds:schemaRef ds:uri="de3520f6-e018-44e8-9e43-7626f702f4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860246-3319-49E9-9899-6E9CBB35FB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Resultados generales</vt:lpstr>
      <vt:lpstr>Resumen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Usuario de Microsoft Office</cp:lastModifiedBy>
  <cp:revision/>
  <dcterms:created xsi:type="dcterms:W3CDTF">2017-07-15T22:28:03Z</dcterms:created>
  <dcterms:modified xsi:type="dcterms:W3CDTF">2017-07-27T16:23:06Z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0x010100EA343D42A47DFB4DBB8EC639A7D98B2B</vt:lpwstr>
  </property>
</Properties>
</file>